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Pilát\Milovice Lesni\Výstup\"/>
    </mc:Choice>
  </mc:AlternateContent>
  <bookViews>
    <workbookView xWindow="0" yWindow="0" windowWidth="0" windowHeight="0"/>
  </bookViews>
  <sheets>
    <sheet name="Rekapitulace stavby" sheetId="1" r:id="rId1"/>
    <sheet name="015-2025 - HYDRAULICKÉ V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'015-2025 - HYDRAULICKÉ VY...'!$C$120:$K$192</definedName>
    <definedName name="_xlnm.Print_Area" localSheetId="1">'015-2025 - HYDRAULICKÉ VY...'!$C$4:$J$76,'015-2025 - HYDRAULICKÉ VY...'!$C$82:$J$104,'015-2025 - HYDRAULICKÉ VY...'!$C$110:$K$192</definedName>
    <definedName name="_xlnm.Print_Titles" localSheetId="1">'015-2025 - HYDRAULICKÉ VY...'!$120:$120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8"/>
  <c r="BH128"/>
  <c r="BG128"/>
  <c r="BE128"/>
  <c r="T128"/>
  <c r="R128"/>
  <c r="P128"/>
  <c r="BI124"/>
  <c r="BH124"/>
  <c r="BG124"/>
  <c r="BE124"/>
  <c r="T124"/>
  <c r="R124"/>
  <c r="P124"/>
  <c r="J117"/>
  <c r="F115"/>
  <c r="E113"/>
  <c r="J89"/>
  <c r="F87"/>
  <c r="E85"/>
  <c r="J22"/>
  <c r="E22"/>
  <c r="J118"/>
  <c r="J21"/>
  <c r="J16"/>
  <c r="E16"/>
  <c r="F118"/>
  <c r="J15"/>
  <c r="J13"/>
  <c r="E13"/>
  <c r="F89"/>
  <c r="J12"/>
  <c r="J10"/>
  <c r="J115"/>
  <c i="1" r="L90"/>
  <c r="AM90"/>
  <c r="AM89"/>
  <c r="L89"/>
  <c r="AM87"/>
  <c r="L87"/>
  <c r="L85"/>
  <c r="L84"/>
  <c i="2" r="J192"/>
  <c r="J190"/>
  <c r="J188"/>
  <c r="J185"/>
  <c r="J183"/>
  <c r="J179"/>
  <c r="BK190"/>
  <c r="BK189"/>
  <c r="J187"/>
  <c r="J184"/>
  <c r="J181"/>
  <c r="J176"/>
  <c r="J175"/>
  <c r="J174"/>
  <c r="J173"/>
  <c r="J172"/>
  <c r="J171"/>
  <c r="J170"/>
  <c r="J168"/>
  <c r="J167"/>
  <c r="J166"/>
  <c r="BK164"/>
  <c r="BK163"/>
  <c r="BK162"/>
  <c r="BK161"/>
  <c r="J158"/>
  <c r="BK156"/>
  <c r="BK154"/>
  <c r="BK152"/>
  <c r="BK150"/>
  <c r="J149"/>
  <c r="BK147"/>
  <c r="BK146"/>
  <c r="J143"/>
  <c r="J139"/>
  <c r="BK135"/>
  <c r="BK134"/>
  <c r="BK132"/>
  <c r="J124"/>
  <c r="BK192"/>
  <c r="BK188"/>
  <c r="BK185"/>
  <c r="BK183"/>
  <c r="BK179"/>
  <c r="BK175"/>
  <c r="BK173"/>
  <c r="BK171"/>
  <c r="BK169"/>
  <c r="BK167"/>
  <c r="BK165"/>
  <c r="J164"/>
  <c r="J162"/>
  <c r="BK159"/>
  <c r="J157"/>
  <c r="J155"/>
  <c r="J153"/>
  <c r="J151"/>
  <c r="J148"/>
  <c r="J147"/>
  <c r="J146"/>
  <c r="BK144"/>
  <c r="BK143"/>
  <c r="BK140"/>
  <c r="BK137"/>
  <c r="J134"/>
  <c r="J132"/>
  <c r="BK124"/>
  <c r="J169"/>
  <c r="J159"/>
  <c r="BK157"/>
  <c r="BK155"/>
  <c r="BK153"/>
  <c r="BK151"/>
  <c r="J150"/>
  <c r="BK148"/>
  <c r="J144"/>
  <c r="J140"/>
  <c r="J137"/>
  <c r="BK133"/>
  <c r="BK128"/>
  <c i="1" r="AS94"/>
  <c i="2" r="J189"/>
  <c r="BK187"/>
  <c r="BK184"/>
  <c r="BK181"/>
  <c r="BK176"/>
  <c r="BK174"/>
  <c r="BK172"/>
  <c r="BK170"/>
  <c r="BK168"/>
  <c r="BK166"/>
  <c r="J165"/>
  <c r="J163"/>
  <c r="J161"/>
  <c r="BK158"/>
  <c r="J156"/>
  <c r="J154"/>
  <c r="J152"/>
  <c r="BK149"/>
  <c r="BK139"/>
  <c r="J135"/>
  <c r="J133"/>
  <c r="J128"/>
  <c l="1" r="BK123"/>
  <c r="R123"/>
  <c r="BK138"/>
  <c r="J138"/>
  <c r="J98"/>
  <c r="P138"/>
  <c r="R186"/>
  <c r="P123"/>
  <c r="T123"/>
  <c r="R138"/>
  <c r="T138"/>
  <c r="BK145"/>
  <c r="J145"/>
  <c r="J99"/>
  <c r="P145"/>
  <c r="R145"/>
  <c r="T145"/>
  <c r="BK160"/>
  <c r="J160"/>
  <c r="J100"/>
  <c r="P160"/>
  <c r="R160"/>
  <c r="T160"/>
  <c r="BK182"/>
  <c r="J182"/>
  <c r="J101"/>
  <c r="P182"/>
  <c r="R182"/>
  <c r="T182"/>
  <c r="BK186"/>
  <c r="J186"/>
  <c r="J102"/>
  <c r="P186"/>
  <c r="T186"/>
  <c r="BK136"/>
  <c r="J136"/>
  <c r="J97"/>
  <c r="BK191"/>
  <c r="J191"/>
  <c r="J103"/>
  <c r="J87"/>
  <c r="F90"/>
  <c r="J90"/>
  <c r="F117"/>
  <c r="BF124"/>
  <c r="BF128"/>
  <c r="BF132"/>
  <c r="BF133"/>
  <c r="BF134"/>
  <c r="BF135"/>
  <c r="BF137"/>
  <c r="BF146"/>
  <c r="BF147"/>
  <c r="BF148"/>
  <c r="BF149"/>
  <c r="BF150"/>
  <c r="BF152"/>
  <c r="BF153"/>
  <c r="BF154"/>
  <c r="BF155"/>
  <c r="BF156"/>
  <c r="BF161"/>
  <c r="BF162"/>
  <c r="BF163"/>
  <c r="BF167"/>
  <c r="BF174"/>
  <c r="BF181"/>
  <c r="BF184"/>
  <c r="BF185"/>
  <c r="BF188"/>
  <c r="BF189"/>
  <c r="BF190"/>
  <c r="BF139"/>
  <c r="BF140"/>
  <c r="BF143"/>
  <c r="BF144"/>
  <c r="BF151"/>
  <c r="BF157"/>
  <c r="BF158"/>
  <c r="BF159"/>
  <c r="BF164"/>
  <c r="BF165"/>
  <c r="BF166"/>
  <c r="BF168"/>
  <c r="BF169"/>
  <c r="BF170"/>
  <c r="BF171"/>
  <c r="BF172"/>
  <c r="BF173"/>
  <c r="BF175"/>
  <c r="BF176"/>
  <c r="BF179"/>
  <c r="BF183"/>
  <c r="BF187"/>
  <c r="BF192"/>
  <c r="F33"/>
  <c i="1" r="BB95"/>
  <c r="BB94"/>
  <c r="W31"/>
  <c i="2" r="J31"/>
  <c i="1" r="AV95"/>
  <c i="2" r="F35"/>
  <c i="1" r="BD95"/>
  <c r="BD94"/>
  <c r="W33"/>
  <c i="2" r="F31"/>
  <c i="1" r="AZ95"/>
  <c r="AZ94"/>
  <c r="AV94"/>
  <c r="AK29"/>
  <c i="2" r="F34"/>
  <c i="1" r="BC95"/>
  <c r="BC94"/>
  <c r="AY94"/>
  <c i="2" l="1" r="T122"/>
  <c r="T121"/>
  <c r="R122"/>
  <c r="R121"/>
  <c r="P122"/>
  <c r="P121"/>
  <c i="1" r="AU95"/>
  <c i="2" r="BK122"/>
  <c r="J122"/>
  <c r="J95"/>
  <c r="J123"/>
  <c r="J96"/>
  <c i="1" r="AU94"/>
  <c r="AX94"/>
  <c r="W29"/>
  <c r="W32"/>
  <c i="2" r="F32"/>
  <c i="1" r="BA95"/>
  <c r="BA94"/>
  <c r="AW94"/>
  <c r="AK30"/>
  <c i="2" r="J32"/>
  <c i="1" r="AW95"/>
  <c r="AT95"/>
  <c i="2" l="1" r="BK121"/>
  <c r="J121"/>
  <c r="J94"/>
  <c i="1" r="AT94"/>
  <c r="W30"/>
  <c i="2" l="1" r="J28"/>
  <c i="1" r="AG95"/>
  <c r="AG94"/>
  <c r="AK26"/>
  <c i="2" l="1" r="J37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<sst xmlns="http://schemas.openxmlformats.org/spreadsheetml/2006/main">
  <si>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</si>
  <si>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</si>
  <si>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</si>
  <si>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</si>
  <si>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</si>
  <si>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{c85f848b-9b30-4994-8903-cad9aefcea4a}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</si>
  <si>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</si>
  <si>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</si>
  <si>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</si>
  <si>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</si>
  <si>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</si>
  <si>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</si>
  <si>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</si>
  <si>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</si>
  <si>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</si>
  <si>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</si>
  <si>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</si>
  <si>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HYDRAULICKÉ VYVÁŽENÍ OTOPNÉ SOUSTAVY - 1. ETAPA ( montáže společně s vnitřním vodovodem )</t>
  </si>
  <si>
    <t>KSO:</t>
  </si>
  <si>
    <t>CC-CZ:</t>
  </si>
  <si>
    <t>Místo:</t>
  </si>
  <si>
    <t>LESNÍ 619, 289 23 MILOVICE</t>
  </si>
  <si>
    <t>Datum:</t>
  </si>
  <si>
    <t>28. 2. 2025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</si>
  <si>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</si>
  <si>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</si>
  <si>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</si>
  <si>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</si>
  <si>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</si>
  <si>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</si>
  <si>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</si>
  <si>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VÁCLAV PILÁT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</si>
  <si>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</si>
  <si>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</si>
  <si>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</si>
  <si>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</si>
  <si>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</si>
  <si>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</si>
  <si>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</si>
  <si>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</si>
  <si>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</si>
  <si>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</si>
  <si>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</si>
  <si>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</si>
  <si>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</si>
  <si>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</si>
  <si>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</si>
  <si>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</si>
  <si>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</si>
  <si>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</si>
  <si>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</si>
  <si>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</si>
  <si>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</si>
  <si>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</si>
  <si>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</si>
  <si>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</si>
  <si>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</si>
  <si>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</si>
  <si>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</si>
  <si>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</si>
  <si>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</si>
  <si>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</si>
  <si>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</si>
  <si>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</si>
  <si>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</si>
  <si>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</si>
  <si>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</si>
  <si>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</si>
  <si>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</si>
  <si>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</si>
  <si>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</si>
  <si>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</si>
  <si>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</si>
  <si>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</si>
  <si>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</si>
  <si>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</si>
  <si>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</si>
  <si>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</si>
  <si>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</si>
  <si>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</si>
  <si>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</si>
  <si>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</si>
  <si>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</si>
  <si>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</si>
  <si>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</si>
  <si>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</si>
  <si>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</si>
  <si>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</si>
  <si>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</si>
  <si>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</si>
  <si>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727 - Zdravotechnika - protipožární ochrana</t>
  </si>
  <si>
    <t xml:space="preserve">    733 - Ústřední vytápění - rozvodné potrubí</t>
  </si>
  <si>
    <t xml:space="preserve">    734 - Ústřední vytápění - armatury</t>
  </si>
  <si>
    <t xml:space="preserve">    736 - Ostatní konstrukce a práce</t>
  </si>
  <si>
    <t xml:space="preserve">    783 - Dokončovací práce - nátěry</t>
  </si>
  <si>
    <t xml:space="preserve">    OST - Ostatní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</si>
  <si>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</si>
  <si>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</si>
  <si>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</si>
  <si>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</si>
  <si>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</si>
  <si>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</si>
  <si>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</si>
  <si>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</si>
  <si>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</si>
  <si>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</si>
  <si>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</si>
  <si>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</si>
  <si>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</si>
  <si>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</si>
  <si>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</si>
  <si>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</si>
  <si>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</si>
  <si>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</si>
  <si>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713</t>
  </si>
  <si>
    <t>Izolace tepelné</t>
  </si>
  <si>
    <t>K</t>
  </si>
  <si>
    <t>713410811</t>
  </si>
  <si>
    <t xml:space="preserve">Odstranění izolace tepelné potrubí  tl do 50 mm</t>
  </si>
  <si>
    <t>m</t>
  </si>
  <si>
    <t>CS ÚRS 2025 01</t>
  </si>
  <si>
    <t>16</t>
  </si>
  <si>
    <t>934543933</t>
  </si>
  <si>
    <t>VV</t>
  </si>
  <si>
    <t>"tepelné izolace na potrubí do DN25"16</t>
  </si>
  <si>
    <t>"tepelné izolace na potrubí do DN50"14</t>
  </si>
  <si>
    <t>Součet</t>
  </si>
  <si>
    <t>4</t>
  </si>
  <si>
    <t>713471212</t>
  </si>
  <si>
    <t>Montáž tepelné izolace armatur snímatelnými pouzdry na suchý zip</t>
  </si>
  <si>
    <t>kus</t>
  </si>
  <si>
    <t>-1848316899</t>
  </si>
  <si>
    <t>"izolace armatur DN50 (izolace dle vyhlášky 193/2007Sb )"1</t>
  </si>
  <si>
    <t>"izolace armatur DN20 (izolace dle vyhlášky 193/2007Sb )"8</t>
  </si>
  <si>
    <t>3</t>
  </si>
  <si>
    <t>M</t>
  </si>
  <si>
    <t>28377667</t>
  </si>
  <si>
    <t>izolace armatur DN20 (izolace dle vyhlášky 193/2007Sb )</t>
  </si>
  <si>
    <t>32</t>
  </si>
  <si>
    <t>784142794</t>
  </si>
  <si>
    <t>28377670</t>
  </si>
  <si>
    <t>izolace armatur DN50 (izolace dle vyhlášky 193/2007Sb )</t>
  </si>
  <si>
    <t>246568605</t>
  </si>
  <si>
    <t>5</t>
  </si>
  <si>
    <t>713481113</t>
  </si>
  <si>
    <t>Dopojení na stávající tepelnou izolaci potrubí (izolace dle vyhlášky 193/2007Sb )</t>
  </si>
  <si>
    <t>kpl</t>
  </si>
  <si>
    <t>-333845184</t>
  </si>
  <si>
    <t>6</t>
  </si>
  <si>
    <t>998713313</t>
  </si>
  <si>
    <t>Přesun hmot procentní pro izolace tepelné ruční v objektech v do 24 m</t>
  </si>
  <si>
    <t>%</t>
  </si>
  <si>
    <t>435555315</t>
  </si>
  <si>
    <t>727</t>
  </si>
  <si>
    <t>Zdravotechnika - protipožární ochrana</t>
  </si>
  <si>
    <t>7</t>
  </si>
  <si>
    <t>727111000</t>
  </si>
  <si>
    <t>Požární těsnění a tmely</t>
  </si>
  <si>
    <t>374178829</t>
  </si>
  <si>
    <t>733</t>
  </si>
  <si>
    <t>Ústřední vytápění - rozvodné potrubí</t>
  </si>
  <si>
    <t>8</t>
  </si>
  <si>
    <t>733120815</t>
  </si>
  <si>
    <t>Demontáž potrubí ocelového hladkého D do 38</t>
  </si>
  <si>
    <t>454206980</t>
  </si>
  <si>
    <t>9</t>
  </si>
  <si>
    <t>733120819</t>
  </si>
  <si>
    <t>Demontáž potrubí ocelového hladkého D přes 38 do 60,3</t>
  </si>
  <si>
    <t>1300208120</t>
  </si>
  <si>
    <t>"potrubí ocelové do DN50 - demontáž, včetně armatur a tvarovek"14</t>
  </si>
  <si>
    <t>10</t>
  </si>
  <si>
    <t>733190801</t>
  </si>
  <si>
    <t xml:space="preserve">Demontáž kotevního materiálu  DN do 50</t>
  </si>
  <si>
    <t>-969577403</t>
  </si>
  <si>
    <t>11</t>
  </si>
  <si>
    <t>998733313</t>
  </si>
  <si>
    <t>Přesun hmot procentní pro rozvody potrubí ruční v objektech v do 24 m</t>
  </si>
  <si>
    <t>-1263369729</t>
  </si>
  <si>
    <t>734</t>
  </si>
  <si>
    <t>Ústřední vytápění - armatury</t>
  </si>
  <si>
    <t>734200822</t>
  </si>
  <si>
    <t>Demontáž závitových armatur do DN25</t>
  </si>
  <si>
    <t>1978116154</t>
  </si>
  <si>
    <t>13</t>
  </si>
  <si>
    <t>734200824</t>
  </si>
  <si>
    <t>Demontáž závitových armatur do DN50</t>
  </si>
  <si>
    <t>1315327080</t>
  </si>
  <si>
    <t>14</t>
  </si>
  <si>
    <t>734292712</t>
  </si>
  <si>
    <t>Kohout kulový uzavírací pákový DN15</t>
  </si>
  <si>
    <t>1478412136</t>
  </si>
  <si>
    <t>15</t>
  </si>
  <si>
    <t>734292714</t>
  </si>
  <si>
    <t>Kulový kohout uzavírací pákový DN20</t>
  </si>
  <si>
    <t>489066772</t>
  </si>
  <si>
    <t>734292723</t>
  </si>
  <si>
    <t>Kulový kohout vypouštěcí DN15</t>
  </si>
  <si>
    <t>-456157347</t>
  </si>
  <si>
    <t>17</t>
  </si>
  <si>
    <t>734220001</t>
  </si>
  <si>
    <t xml:space="preserve">Vyvažovací ventil DN15, kvs=2,56m3/h, včetně měřících vsuvek a vypouštění, měření na sedle  ( PN25/120°C)  </t>
  </si>
  <si>
    <t>-389275935</t>
  </si>
  <si>
    <t>18</t>
  </si>
  <si>
    <t>734220002</t>
  </si>
  <si>
    <t xml:space="preserve">Vyvažovací ventil DN20, kvs=5,39m3/h, včetně měřících vsuvek a vypouštění, měření na sedle  ( PN25/120°C)</t>
  </si>
  <si>
    <t>775939689</t>
  </si>
  <si>
    <t>19</t>
  </si>
  <si>
    <t>734220105</t>
  </si>
  <si>
    <t xml:space="preserve">Vyvažovací ventil DN50, kvs=32,3m3/h, včetně měřících vsuvek a vypouštění, měření na sedle  ( PN25/120°C)</t>
  </si>
  <si>
    <t>516006402</t>
  </si>
  <si>
    <t>20</t>
  </si>
  <si>
    <t>734220112</t>
  </si>
  <si>
    <t>Stoupačkový regulátor tlakové diference DN15, kvs=2,9m3/h, 5-30kPa, plynule nastavitelný (PN25/120°C) včetně protikusu na zaústění kapiláry na přívodním potrubí - Hydronic Systems PV Compact DN15</t>
  </si>
  <si>
    <t>916986830</t>
  </si>
  <si>
    <t>734220113</t>
  </si>
  <si>
    <t>Stoupačkový regulátor tlakové diference DN20, kvs=4,7m3/h, 5-30kPa, plynule nastavitelný (PN25/120°C) včetně protikusu na zaústění kapiláry na přívodním potrubí - Hydronic Systems PV Compact DN20</t>
  </si>
  <si>
    <t>-270170828</t>
  </si>
  <si>
    <t>22</t>
  </si>
  <si>
    <t>734290500/R</t>
  </si>
  <si>
    <t>Zklidnující montážní úsek potrubí pro stoupačkové regulační armatury DN50</t>
  </si>
  <si>
    <t>-1714869156</t>
  </si>
  <si>
    <t>23</t>
  </si>
  <si>
    <t>734290501/R1</t>
  </si>
  <si>
    <t>Zklidnující montážní úsek potrubí pro stoupačkové regulační armatury DN15</t>
  </si>
  <si>
    <t>-1130077668</t>
  </si>
  <si>
    <t>24</t>
  </si>
  <si>
    <t>734290501/R2</t>
  </si>
  <si>
    <t>Zklidnující montážní úsek potrubí pro stoupačkové regulační armatury DN20</t>
  </si>
  <si>
    <t>2044664544</t>
  </si>
  <si>
    <t>25</t>
  </si>
  <si>
    <t>998734313</t>
  </si>
  <si>
    <t>Přesun hmot procentní pro armatury ruční v objektech v o 24 m</t>
  </si>
  <si>
    <t>-705688443</t>
  </si>
  <si>
    <t>736</t>
  </si>
  <si>
    <t>Ostatní konstrukce a práce</t>
  </si>
  <si>
    <t>26</t>
  </si>
  <si>
    <t>013254001</t>
  </si>
  <si>
    <t>Předávací dokumentace (protokoly o zkouškách, certifikáty a prohlášení o shodě aj.)</t>
  </si>
  <si>
    <t>1024</t>
  </si>
  <si>
    <t>-1877256800</t>
  </si>
  <si>
    <t>27</t>
  </si>
  <si>
    <t>043114000</t>
  </si>
  <si>
    <t>Zkoušky tlakové</t>
  </si>
  <si>
    <t>605682197</t>
  </si>
  <si>
    <t>28</t>
  </si>
  <si>
    <t>043194000</t>
  </si>
  <si>
    <t>Funkční zkouška systému</t>
  </si>
  <si>
    <t>1670922915</t>
  </si>
  <si>
    <t>29</t>
  </si>
  <si>
    <t>733141110</t>
  </si>
  <si>
    <t>Kotevní materiál</t>
  </si>
  <si>
    <t>1857442237</t>
  </si>
  <si>
    <t>30</t>
  </si>
  <si>
    <t>733390300</t>
  </si>
  <si>
    <t>Vypuštění, napuštění a odvzdušnění systému</t>
  </si>
  <si>
    <t>-1722167539</t>
  </si>
  <si>
    <t>31</t>
  </si>
  <si>
    <t>736/1</t>
  </si>
  <si>
    <t>Štítky a označení potrubí</t>
  </si>
  <si>
    <t>-332928317</t>
  </si>
  <si>
    <t>736/2</t>
  </si>
  <si>
    <t>Ostatní drobný a pomocný materiál</t>
  </si>
  <si>
    <t>-887054773</t>
  </si>
  <si>
    <t>33</t>
  </si>
  <si>
    <t>736/4</t>
  </si>
  <si>
    <t>Průzkumy a měření, případné doplňující průzkumy</t>
  </si>
  <si>
    <t>1267211930</t>
  </si>
  <si>
    <t>34</t>
  </si>
  <si>
    <t>736/5</t>
  </si>
  <si>
    <t>Zajištění provozních řádů a manuálů vč. požární ochrany</t>
  </si>
  <si>
    <t>-871237515</t>
  </si>
  <si>
    <t>35</t>
  </si>
  <si>
    <t>736/6</t>
  </si>
  <si>
    <t>Koordinace a součnnost s ostatními profesemi</t>
  </si>
  <si>
    <t>1414157378</t>
  </si>
  <si>
    <t>36</t>
  </si>
  <si>
    <t>736/7</t>
  </si>
  <si>
    <t>Požární dozor během provádění montážních prací</t>
  </si>
  <si>
    <t>1780812525</t>
  </si>
  <si>
    <t>37</t>
  </si>
  <si>
    <t>736/8</t>
  </si>
  <si>
    <t>Požární dohled 8 hodin po ukončení prací</t>
  </si>
  <si>
    <t>hod</t>
  </si>
  <si>
    <t>-1207271963</t>
  </si>
  <si>
    <t>38</t>
  </si>
  <si>
    <t>952901111</t>
  </si>
  <si>
    <t>Vyčištění budov bytové a občanské výstavby při výšce podlaží do 4 m</t>
  </si>
  <si>
    <t>m2</t>
  </si>
  <si>
    <t>1885487493</t>
  </si>
  <si>
    <t>39</t>
  </si>
  <si>
    <t>997013211</t>
  </si>
  <si>
    <t>Vnitrostaveništní doprava suti a vybouraných hmot pro budovy v do 6 m ručně</t>
  </si>
  <si>
    <t>t</t>
  </si>
  <si>
    <t>1621664606</t>
  </si>
  <si>
    <t>40</t>
  </si>
  <si>
    <t>997013501</t>
  </si>
  <si>
    <t>Odvoz suti a vybouraných hmot na skládku nebo meziskládku do 1 km se složením</t>
  </si>
  <si>
    <t>897682131</t>
  </si>
  <si>
    <t>41</t>
  </si>
  <si>
    <t>997013509</t>
  </si>
  <si>
    <t>Příplatek k odvozu suti a vybouraných hmot na skládku ZKD 1 km přes 1 km</t>
  </si>
  <si>
    <t>-1562918106</t>
  </si>
  <si>
    <t>0,333*20</t>
  </si>
  <si>
    <t>42</t>
  </si>
  <si>
    <t>997013631</t>
  </si>
  <si>
    <t>Poplatek za uložení na skládce (skládkovné) stavebního odpadu směsného kód odpadu 17 09 04</t>
  </si>
  <si>
    <t>1408859244</t>
  </si>
  <si>
    <t>0,333</t>
  </si>
  <si>
    <t>43</t>
  </si>
  <si>
    <t>997221612</t>
  </si>
  <si>
    <t>Nakládání vybouraných hmot na dopravní prostředky pro vodorovnou dopravu</t>
  </si>
  <si>
    <t>638058622</t>
  </si>
  <si>
    <t>783</t>
  </si>
  <si>
    <t>Dokončovací práce - nátěry</t>
  </si>
  <si>
    <t>44</t>
  </si>
  <si>
    <t>783614551</t>
  </si>
  <si>
    <t>Základní jednonásobný syntetický nátěr potrubí DN do 50 mm</t>
  </si>
  <si>
    <t>-1644713868</t>
  </si>
  <si>
    <t>45</t>
  </si>
  <si>
    <t>783615551</t>
  </si>
  <si>
    <t>Mezinátěr jednonásobný syntetický nátěr potrubí DN do 50 mm</t>
  </si>
  <si>
    <t>-526448109</t>
  </si>
  <si>
    <t>46</t>
  </si>
  <si>
    <t>783617615</t>
  </si>
  <si>
    <t>Krycí dvojnásobný syntetický tepelně odolný nátěr potrubí DN do 50 mm</t>
  </si>
  <si>
    <t>1096891762</t>
  </si>
  <si>
    <t>OST</t>
  </si>
  <si>
    <t>Ostatní</t>
  </si>
  <si>
    <t>47</t>
  </si>
  <si>
    <t>013254000</t>
  </si>
  <si>
    <t>Dokumentace skutečného provedení stavby</t>
  </si>
  <si>
    <t>2090491549</t>
  </si>
  <si>
    <t>48</t>
  </si>
  <si>
    <t>030001000</t>
  </si>
  <si>
    <t>Zařízení staveniště</t>
  </si>
  <si>
    <t>1995912411</t>
  </si>
  <si>
    <t>49</t>
  </si>
  <si>
    <t>063503000</t>
  </si>
  <si>
    <t>Práce ve stísněném prostoru</t>
  </si>
  <si>
    <t>-802874687</t>
  </si>
  <si>
    <t>50</t>
  </si>
  <si>
    <t>071203000</t>
  </si>
  <si>
    <t>Provoz dalšího subjektu</t>
  </si>
  <si>
    <t>-933001024</t>
  </si>
  <si>
    <t>HZS</t>
  </si>
  <si>
    <t>Hodinové zúčtovací sazby</t>
  </si>
  <si>
    <t>51</t>
  </si>
  <si>
    <t>HZS1302</t>
  </si>
  <si>
    <t>Stavební přípomoce</t>
  </si>
  <si>
    <t>512</t>
  </si>
  <si>
    <t>-902812119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</si>
</sst>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015/2025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HYDRAULICKÉ VYVÁŽENÍ OTOPNÉ SOUSTAVY - 1. ETAPA ( montáže společně s vnitřním vodovodem )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LESNÍ 619, 289 23 MILOVICE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28. 2. 2025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VÁCLAV PILÁT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37.5" customHeight="1">
      <c r="A95" s="117" t="s">
        <v>78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'015-2025 - HYDRAULICKÉ VY...'!J28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'015-2025 - HYDRAULICKÉ VY...'!P121</f>
        <v>0</v>
      </c>
      <c r="AV95" s="126">
        <f>'015-2025 - HYDRAULICKÉ VY...'!J31</f>
        <v>0</v>
      </c>
      <c r="AW95" s="126">
        <f>'015-2025 - HYDRAULICKÉ VY...'!J32</f>
        <v>0</v>
      </c>
      <c r="AX95" s="126">
        <f>'015-2025 - HYDRAULICKÉ VY...'!J33</f>
        <v>0</v>
      </c>
      <c r="AY95" s="126">
        <f>'015-2025 - HYDRAULICKÉ VY...'!J34</f>
        <v>0</v>
      </c>
      <c r="AZ95" s="126">
        <f>'015-2025 - HYDRAULICKÉ VY...'!F31</f>
        <v>0</v>
      </c>
      <c r="BA95" s="126">
        <f>'015-2025 - HYDRAULICKÉ VY...'!F32</f>
        <v>0</v>
      </c>
      <c r="BB95" s="126">
        <f>'015-2025 - HYDRAULICKÉ VY...'!F33</f>
        <v>0</v>
      </c>
      <c r="BC95" s="126">
        <f>'015-2025 - HYDRAULICKÉ VY...'!F34</f>
        <v>0</v>
      </c>
      <c r="BD95" s="128">
        <f>'015-2025 - HYDRAULICKÉ VY...'!F35</f>
        <v>0</v>
      </c>
      <c r="BE95" s="7"/>
      <c r="BT95" s="129" t="s">
        <v>80</v>
      </c>
      <c r="BU95" s="129" t="s">
        <v>81</v>
      </c>
      <c r="BV95" s="129" t="s">
        <v>76</v>
      </c>
      <c r="BW95" s="129" t="s">
        <v>5</v>
      </c>
      <c r="BX95" s="129" t="s">
        <v>77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MFACM1LnralEydmpV7kX88AUSYNGhEJUzynzb2rMWECeRbK8oe7vDEeIT8E7LgPdWuMv8fxdMv2cKmH4Dc6LMQ==" hashValue="+CmtqWHvYOhjJJi1P8gDLrg4/gBDwnv5MDwFuphhxUhtDZGtg9OLT97rmgyG+iZRXLU0hGcahoWHbd0xMsPI6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5-2025 - HYDRAULICKÉ 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82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28. 2. 2025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27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34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35</v>
      </c>
      <c r="E28" s="37"/>
      <c r="F28" s="37"/>
      <c r="G28" s="37"/>
      <c r="H28" s="37"/>
      <c r="I28" s="37"/>
      <c r="J28" s="144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37</v>
      </c>
      <c r="G30" s="37"/>
      <c r="H30" s="37"/>
      <c r="I30" s="145" t="s">
        <v>36</v>
      </c>
      <c r="J30" s="145" t="s">
        <v>38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39</v>
      </c>
      <c r="E31" s="134" t="s">
        <v>40</v>
      </c>
      <c r="F31" s="147">
        <f>ROUND((SUM(BE121:BE192)),  2)</f>
        <v>0</v>
      </c>
      <c r="G31" s="37"/>
      <c r="H31" s="37"/>
      <c r="I31" s="148">
        <v>0.20999999999999999</v>
      </c>
      <c r="J31" s="147">
        <f>ROUND(((SUM(BE121:BE192))*I31),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41</v>
      </c>
      <c r="F32" s="147">
        <f>ROUND((SUM(BF121:BF192)),  2)</f>
        <v>0</v>
      </c>
      <c r="G32" s="37"/>
      <c r="H32" s="37"/>
      <c r="I32" s="148">
        <v>0.12</v>
      </c>
      <c r="J32" s="147">
        <f>ROUND(((SUM(BF121:BF192))*I32),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42</v>
      </c>
      <c r="F33" s="147">
        <f>ROUND((SUM(BG121:BG192)),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43</v>
      </c>
      <c r="F34" s="147">
        <f>ROUND((SUM(BH121:BH192)),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44</v>
      </c>
      <c r="F35" s="147">
        <f>ROUND((SUM(BI121:BI192)),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45</v>
      </c>
      <c r="E37" s="151"/>
      <c r="F37" s="151"/>
      <c r="G37" s="152" t="s">
        <v>46</v>
      </c>
      <c r="H37" s="153" t="s">
        <v>47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9"/>
      <c r="D85" s="39"/>
      <c r="E85" s="75" t="str">
        <f>E7</f>
        <v>HYDRAULICKÉ VYVÁŽENÍ OTOPNÉ SOUSTAVY - 1. ETAPA ( montáže společně s vnitřním vodovodem )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LESNÍ 619, 289 23 MILOVICE</v>
      </c>
      <c r="G87" s="39"/>
      <c r="H87" s="39"/>
      <c r="I87" s="31" t="s">
        <v>22</v>
      </c>
      <c r="J87" s="78" t="str">
        <f>IF(J10="","",J10)</f>
        <v>28. 2. 2025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30</v>
      </c>
      <c r="J89" s="35" t="str">
        <f>E19</f>
        <v>ING. VÁCLAV PILÁT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84</v>
      </c>
      <c r="D92" s="168"/>
      <c r="E92" s="168"/>
      <c r="F92" s="168"/>
      <c r="G92" s="168"/>
      <c r="H92" s="168"/>
      <c r="I92" s="168"/>
      <c r="J92" s="169" t="s">
        <v>85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86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87</v>
      </c>
    </row>
    <row r="95" s="9" customFormat="1" ht="24.96" customHeight="1">
      <c r="A95" s="9"/>
      <c r="B95" s="171"/>
      <c r="C95" s="172"/>
      <c r="D95" s="173" t="s">
        <v>88</v>
      </c>
      <c r="E95" s="174"/>
      <c r="F95" s="174"/>
      <c r="G95" s="174"/>
      <c r="H95" s="174"/>
      <c r="I95" s="174"/>
      <c r="J95" s="175">
        <f>J122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89</v>
      </c>
      <c r="E96" s="180"/>
      <c r="F96" s="180"/>
      <c r="G96" s="180"/>
      <c r="H96" s="180"/>
      <c r="I96" s="180"/>
      <c r="J96" s="181">
        <f>J123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90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91</v>
      </c>
      <c r="E98" s="180"/>
      <c r="F98" s="180"/>
      <c r="G98" s="180"/>
      <c r="H98" s="180"/>
      <c r="I98" s="180"/>
      <c r="J98" s="181">
        <f>J138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92</v>
      </c>
      <c r="E99" s="180"/>
      <c r="F99" s="180"/>
      <c r="G99" s="180"/>
      <c r="H99" s="180"/>
      <c r="I99" s="180"/>
      <c r="J99" s="181">
        <f>J145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93</v>
      </c>
      <c r="E100" s="180"/>
      <c r="F100" s="180"/>
      <c r="G100" s="180"/>
      <c r="H100" s="180"/>
      <c r="I100" s="180"/>
      <c r="J100" s="181">
        <f>J160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94</v>
      </c>
      <c r="E101" s="180"/>
      <c r="F101" s="180"/>
      <c r="G101" s="180"/>
      <c r="H101" s="180"/>
      <c r="I101" s="180"/>
      <c r="J101" s="181">
        <f>J182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95</v>
      </c>
      <c r="E102" s="180"/>
      <c r="F102" s="180"/>
      <c r="G102" s="180"/>
      <c r="H102" s="180"/>
      <c r="I102" s="180"/>
      <c r="J102" s="181">
        <f>J186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96</v>
      </c>
      <c r="E103" s="174"/>
      <c r="F103" s="174"/>
      <c r="G103" s="174"/>
      <c r="H103" s="174"/>
      <c r="I103" s="174"/>
      <c r="J103" s="175">
        <f>J191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97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30" customHeight="1">
      <c r="A113" s="37"/>
      <c r="B113" s="38"/>
      <c r="C113" s="39"/>
      <c r="D113" s="39"/>
      <c r="E113" s="75" t="str">
        <f>E7</f>
        <v>HYDRAULICKÉ VYVÁŽENÍ OTOPNÉ SOUSTAVY - 1. ETAPA ( montáže společně s vnitřním vodovodem )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>LESNÍ 619, 289 23 MILOVICE</v>
      </c>
      <c r="G115" s="39"/>
      <c r="H115" s="39"/>
      <c r="I115" s="31" t="s">
        <v>22</v>
      </c>
      <c r="J115" s="78" t="str">
        <f>IF(J10="","",J10)</f>
        <v>28. 2. 2025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 xml:space="preserve"> </v>
      </c>
      <c r="G117" s="39"/>
      <c r="H117" s="39"/>
      <c r="I117" s="31" t="s">
        <v>30</v>
      </c>
      <c r="J117" s="35" t="str">
        <f>E19</f>
        <v>ING. VÁCLAV PILÁT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IF(E16="","",E16)</f>
        <v>Vyplň údaj</v>
      </c>
      <c r="G118" s="39"/>
      <c r="H118" s="39"/>
      <c r="I118" s="31" t="s">
        <v>33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3"/>
      <c r="B120" s="184"/>
      <c r="C120" s="185" t="s">
        <v>98</v>
      </c>
      <c r="D120" s="186" t="s">
        <v>60</v>
      </c>
      <c r="E120" s="186" t="s">
        <v>56</v>
      </c>
      <c r="F120" s="186" t="s">
        <v>57</v>
      </c>
      <c r="G120" s="186" t="s">
        <v>99</v>
      </c>
      <c r="H120" s="186" t="s">
        <v>100</v>
      </c>
      <c r="I120" s="186" t="s">
        <v>101</v>
      </c>
      <c r="J120" s="186" t="s">
        <v>85</v>
      </c>
      <c r="K120" s="187" t="s">
        <v>102</v>
      </c>
      <c r="L120" s="188"/>
      <c r="M120" s="99" t="s">
        <v>1</v>
      </c>
      <c r="N120" s="100" t="s">
        <v>39</v>
      </c>
      <c r="O120" s="100" t="s">
        <v>103</v>
      </c>
      <c r="P120" s="100" t="s">
        <v>104</v>
      </c>
      <c r="Q120" s="100" t="s">
        <v>105</v>
      </c>
      <c r="R120" s="100" t="s">
        <v>106</v>
      </c>
      <c r="S120" s="100" t="s">
        <v>107</v>
      </c>
      <c r="T120" s="101" t="s">
        <v>108</v>
      </c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7"/>
      <c r="B121" s="38"/>
      <c r="C121" s="106" t="s">
        <v>109</v>
      </c>
      <c r="D121" s="39"/>
      <c r="E121" s="39"/>
      <c r="F121" s="39"/>
      <c r="G121" s="39"/>
      <c r="H121" s="39"/>
      <c r="I121" s="39"/>
      <c r="J121" s="189">
        <f>BK121</f>
        <v>0</v>
      </c>
      <c r="K121" s="39"/>
      <c r="L121" s="43"/>
      <c r="M121" s="102"/>
      <c r="N121" s="190"/>
      <c r="O121" s="103"/>
      <c r="P121" s="191">
        <f>P122+P191</f>
        <v>0</v>
      </c>
      <c r="Q121" s="103"/>
      <c r="R121" s="191">
        <f>R122+R191</f>
        <v>0.088303659999999978</v>
      </c>
      <c r="S121" s="103"/>
      <c r="T121" s="192">
        <f>T122+T191</f>
        <v>0.33318000000000003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87</v>
      </c>
      <c r="BK121" s="193">
        <f>BK122+BK191</f>
        <v>0</v>
      </c>
    </row>
    <row r="122" s="12" customFormat="1" ht="25.92" customHeight="1">
      <c r="A122" s="12"/>
      <c r="B122" s="194"/>
      <c r="C122" s="195"/>
      <c r="D122" s="196" t="s">
        <v>74</v>
      </c>
      <c r="E122" s="197" t="s">
        <v>110</v>
      </c>
      <c r="F122" s="197" t="s">
        <v>111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P123+P136+P138+P145+P160+P182+P186</f>
        <v>0</v>
      </c>
      <c r="Q122" s="202"/>
      <c r="R122" s="203">
        <f>R123+R136+R138+R145+R160+R182+R186</f>
        <v>0.088303659999999978</v>
      </c>
      <c r="S122" s="202"/>
      <c r="T122" s="204">
        <f>T123+T136+T138+T145+T160+T182+T186</f>
        <v>0.33318000000000003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5" t="s">
        <v>112</v>
      </c>
      <c r="AT122" s="206" t="s">
        <v>74</v>
      </c>
      <c r="AU122" s="206" t="s">
        <v>75</v>
      </c>
      <c r="AY122" s="205" t="s">
        <v>113</v>
      </c>
      <c r="BK122" s="207">
        <f>BK123+BK136+BK138+BK145+BK160+BK182+BK186</f>
        <v>0</v>
      </c>
    </row>
    <row r="123" s="12" customFormat="1" ht="22.8" customHeight="1">
      <c r="A123" s="12"/>
      <c r="B123" s="194"/>
      <c r="C123" s="195"/>
      <c r="D123" s="196" t="s">
        <v>74</v>
      </c>
      <c r="E123" s="208" t="s">
        <v>114</v>
      </c>
      <c r="F123" s="208" t="s">
        <v>115</v>
      </c>
      <c r="G123" s="195"/>
      <c r="H123" s="195"/>
      <c r="I123" s="198"/>
      <c r="J123" s="209">
        <f>BK123</f>
        <v>0</v>
      </c>
      <c r="K123" s="195"/>
      <c r="L123" s="200"/>
      <c r="M123" s="201"/>
      <c r="N123" s="202"/>
      <c r="O123" s="202"/>
      <c r="P123" s="203">
        <f>SUM(P124:P135)</f>
        <v>0</v>
      </c>
      <c r="Q123" s="202"/>
      <c r="R123" s="203">
        <f>SUM(R124:R135)</f>
        <v>0.0061500000000000001</v>
      </c>
      <c r="S123" s="202"/>
      <c r="T123" s="204">
        <f>SUM(T124:T135)</f>
        <v>0.159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5" t="s">
        <v>112</v>
      </c>
      <c r="AT123" s="206" t="s">
        <v>74</v>
      </c>
      <c r="AU123" s="206" t="s">
        <v>80</v>
      </c>
      <c r="AY123" s="205" t="s">
        <v>113</v>
      </c>
      <c r="BK123" s="207">
        <f>SUM(BK124:BK135)</f>
        <v>0</v>
      </c>
    </row>
    <row r="124" s="2" customFormat="1" ht="21.75" customHeight="1">
      <c r="A124" s="37"/>
      <c r="B124" s="38"/>
      <c r="C124" s="210" t="s">
        <v>80</v>
      </c>
      <c r="D124" s="210" t="s">
        <v>116</v>
      </c>
      <c r="E124" s="211" t="s">
        <v>117</v>
      </c>
      <c r="F124" s="212" t="s">
        <v>118</v>
      </c>
      <c r="G124" s="213" t="s">
        <v>119</v>
      </c>
      <c r="H124" s="214">
        <v>30</v>
      </c>
      <c r="I124" s="215"/>
      <c r="J124" s="216">
        <f>ROUND(I124*H124,2)</f>
        <v>0</v>
      </c>
      <c r="K124" s="212" t="s">
        <v>120</v>
      </c>
      <c r="L124" s="43"/>
      <c r="M124" s="217" t="s">
        <v>1</v>
      </c>
      <c r="N124" s="218" t="s">
        <v>41</v>
      </c>
      <c r="O124" s="90"/>
      <c r="P124" s="219">
        <f>O124*H124</f>
        <v>0</v>
      </c>
      <c r="Q124" s="219">
        <v>0</v>
      </c>
      <c r="R124" s="219">
        <f>Q124*H124</f>
        <v>0</v>
      </c>
      <c r="S124" s="219">
        <v>0.0053</v>
      </c>
      <c r="T124" s="220">
        <f>S124*H124</f>
        <v>0.159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121</v>
      </c>
      <c r="AT124" s="221" t="s">
        <v>116</v>
      </c>
      <c r="AU124" s="221" t="s">
        <v>112</v>
      </c>
      <c r="AY124" s="16" t="s">
        <v>113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112</v>
      </c>
      <c r="BK124" s="222">
        <f>ROUND(I124*H124,2)</f>
        <v>0</v>
      </c>
      <c r="BL124" s="16" t="s">
        <v>121</v>
      </c>
      <c r="BM124" s="221" t="s">
        <v>122</v>
      </c>
    </row>
    <row r="125" s="13" customFormat="1">
      <c r="A125" s="13"/>
      <c r="B125" s="223"/>
      <c r="C125" s="224"/>
      <c r="D125" s="225" t="s">
        <v>123</v>
      </c>
      <c r="E125" s="226" t="s">
        <v>1</v>
      </c>
      <c r="F125" s="227" t="s">
        <v>124</v>
      </c>
      <c r="G125" s="224"/>
      <c r="H125" s="228">
        <v>16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123</v>
      </c>
      <c r="AU125" s="234" t="s">
        <v>112</v>
      </c>
      <c r="AV125" s="13" t="s">
        <v>112</v>
      </c>
      <c r="AW125" s="13" t="s">
        <v>32</v>
      </c>
      <c r="AX125" s="13" t="s">
        <v>75</v>
      </c>
      <c r="AY125" s="234" t="s">
        <v>113</v>
      </c>
    </row>
    <row r="126" s="13" customFormat="1">
      <c r="A126" s="13"/>
      <c r="B126" s="223"/>
      <c r="C126" s="224"/>
      <c r="D126" s="225" t="s">
        <v>123</v>
      </c>
      <c r="E126" s="226" t="s">
        <v>1</v>
      </c>
      <c r="F126" s="227" t="s">
        <v>125</v>
      </c>
      <c r="G126" s="224"/>
      <c r="H126" s="228">
        <v>14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123</v>
      </c>
      <c r="AU126" s="234" t="s">
        <v>112</v>
      </c>
      <c r="AV126" s="13" t="s">
        <v>112</v>
      </c>
      <c r="AW126" s="13" t="s">
        <v>32</v>
      </c>
      <c r="AX126" s="13" t="s">
        <v>75</v>
      </c>
      <c r="AY126" s="234" t="s">
        <v>113</v>
      </c>
    </row>
    <row r="127" s="14" customFormat="1">
      <c r="A127" s="14"/>
      <c r="B127" s="235"/>
      <c r="C127" s="236"/>
      <c r="D127" s="225" t="s">
        <v>123</v>
      </c>
      <c r="E127" s="237" t="s">
        <v>1</v>
      </c>
      <c r="F127" s="238" t="s">
        <v>126</v>
      </c>
      <c r="G127" s="236"/>
      <c r="H127" s="239">
        <v>30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123</v>
      </c>
      <c r="AU127" s="245" t="s">
        <v>112</v>
      </c>
      <c r="AV127" s="14" t="s">
        <v>127</v>
      </c>
      <c r="AW127" s="14" t="s">
        <v>32</v>
      </c>
      <c r="AX127" s="14" t="s">
        <v>80</v>
      </c>
      <c r="AY127" s="245" t="s">
        <v>113</v>
      </c>
    </row>
    <row r="128" s="2" customFormat="1" ht="24.15" customHeight="1">
      <c r="A128" s="37"/>
      <c r="B128" s="38"/>
      <c r="C128" s="210" t="s">
        <v>112</v>
      </c>
      <c r="D128" s="210" t="s">
        <v>116</v>
      </c>
      <c r="E128" s="211" t="s">
        <v>128</v>
      </c>
      <c r="F128" s="212" t="s">
        <v>129</v>
      </c>
      <c r="G128" s="213" t="s">
        <v>130</v>
      </c>
      <c r="H128" s="214">
        <v>9</v>
      </c>
      <c r="I128" s="215"/>
      <c r="J128" s="216">
        <f>ROUND(I128*H128,2)</f>
        <v>0</v>
      </c>
      <c r="K128" s="212" t="s">
        <v>120</v>
      </c>
      <c r="L128" s="43"/>
      <c r="M128" s="217" t="s">
        <v>1</v>
      </c>
      <c r="N128" s="218" t="s">
        <v>41</v>
      </c>
      <c r="O128" s="90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121</v>
      </c>
      <c r="AT128" s="221" t="s">
        <v>116</v>
      </c>
      <c r="AU128" s="221" t="s">
        <v>112</v>
      </c>
      <c r="AY128" s="16" t="s">
        <v>113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112</v>
      </c>
      <c r="BK128" s="222">
        <f>ROUND(I128*H128,2)</f>
        <v>0</v>
      </c>
      <c r="BL128" s="16" t="s">
        <v>121</v>
      </c>
      <c r="BM128" s="221" t="s">
        <v>131</v>
      </c>
    </row>
    <row r="129" s="13" customFormat="1">
      <c r="A129" s="13"/>
      <c r="B129" s="223"/>
      <c r="C129" s="224"/>
      <c r="D129" s="225" t="s">
        <v>123</v>
      </c>
      <c r="E129" s="226" t="s">
        <v>1</v>
      </c>
      <c r="F129" s="227" t="s">
        <v>132</v>
      </c>
      <c r="G129" s="224"/>
      <c r="H129" s="228">
        <v>1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123</v>
      </c>
      <c r="AU129" s="234" t="s">
        <v>112</v>
      </c>
      <c r="AV129" s="13" t="s">
        <v>112</v>
      </c>
      <c r="AW129" s="13" t="s">
        <v>32</v>
      </c>
      <c r="AX129" s="13" t="s">
        <v>75</v>
      </c>
      <c r="AY129" s="234" t="s">
        <v>113</v>
      </c>
    </row>
    <row r="130" s="13" customFormat="1">
      <c r="A130" s="13"/>
      <c r="B130" s="223"/>
      <c r="C130" s="224"/>
      <c r="D130" s="225" t="s">
        <v>123</v>
      </c>
      <c r="E130" s="226" t="s">
        <v>1</v>
      </c>
      <c r="F130" s="227" t="s">
        <v>133</v>
      </c>
      <c r="G130" s="224"/>
      <c r="H130" s="228">
        <v>8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123</v>
      </c>
      <c r="AU130" s="234" t="s">
        <v>112</v>
      </c>
      <c r="AV130" s="13" t="s">
        <v>112</v>
      </c>
      <c r="AW130" s="13" t="s">
        <v>32</v>
      </c>
      <c r="AX130" s="13" t="s">
        <v>75</v>
      </c>
      <c r="AY130" s="234" t="s">
        <v>113</v>
      </c>
    </row>
    <row r="131" s="14" customFormat="1">
      <c r="A131" s="14"/>
      <c r="B131" s="235"/>
      <c r="C131" s="236"/>
      <c r="D131" s="225" t="s">
        <v>123</v>
      </c>
      <c r="E131" s="237" t="s">
        <v>1</v>
      </c>
      <c r="F131" s="238" t="s">
        <v>126</v>
      </c>
      <c r="G131" s="236"/>
      <c r="H131" s="239">
        <v>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123</v>
      </c>
      <c r="AU131" s="245" t="s">
        <v>112</v>
      </c>
      <c r="AV131" s="14" t="s">
        <v>127</v>
      </c>
      <c r="AW131" s="14" t="s">
        <v>32</v>
      </c>
      <c r="AX131" s="14" t="s">
        <v>80</v>
      </c>
      <c r="AY131" s="245" t="s">
        <v>113</v>
      </c>
    </row>
    <row r="132" s="2" customFormat="1" ht="24.15" customHeight="1">
      <c r="A132" s="37"/>
      <c r="B132" s="38"/>
      <c r="C132" s="246" t="s">
        <v>134</v>
      </c>
      <c r="D132" s="246" t="s">
        <v>135</v>
      </c>
      <c r="E132" s="247" t="s">
        <v>136</v>
      </c>
      <c r="F132" s="248" t="s">
        <v>137</v>
      </c>
      <c r="G132" s="249" t="s">
        <v>130</v>
      </c>
      <c r="H132" s="250">
        <v>8</v>
      </c>
      <c r="I132" s="251"/>
      <c r="J132" s="252">
        <f>ROUND(I132*H132,2)</f>
        <v>0</v>
      </c>
      <c r="K132" s="248" t="s">
        <v>120</v>
      </c>
      <c r="L132" s="253"/>
      <c r="M132" s="254" t="s">
        <v>1</v>
      </c>
      <c r="N132" s="255" t="s">
        <v>41</v>
      </c>
      <c r="O132" s="90"/>
      <c r="P132" s="219">
        <f>O132*H132</f>
        <v>0</v>
      </c>
      <c r="Q132" s="219">
        <v>0.00064999999999999997</v>
      </c>
      <c r="R132" s="219">
        <f>Q132*H132</f>
        <v>0.0051999999999999998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138</v>
      </c>
      <c r="AT132" s="221" t="s">
        <v>135</v>
      </c>
      <c r="AU132" s="221" t="s">
        <v>112</v>
      </c>
      <c r="AY132" s="16" t="s">
        <v>113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112</v>
      </c>
      <c r="BK132" s="222">
        <f>ROUND(I132*H132,2)</f>
        <v>0</v>
      </c>
      <c r="BL132" s="16" t="s">
        <v>121</v>
      </c>
      <c r="BM132" s="221" t="s">
        <v>139</v>
      </c>
    </row>
    <row r="133" s="2" customFormat="1" ht="24.15" customHeight="1">
      <c r="A133" s="37"/>
      <c r="B133" s="38"/>
      <c r="C133" s="246" t="s">
        <v>127</v>
      </c>
      <c r="D133" s="246" t="s">
        <v>135</v>
      </c>
      <c r="E133" s="247" t="s">
        <v>140</v>
      </c>
      <c r="F133" s="248" t="s">
        <v>141</v>
      </c>
      <c r="G133" s="249" t="s">
        <v>130</v>
      </c>
      <c r="H133" s="250">
        <v>1</v>
      </c>
      <c r="I133" s="251"/>
      <c r="J133" s="252">
        <f>ROUND(I133*H133,2)</f>
        <v>0</v>
      </c>
      <c r="K133" s="248" t="s">
        <v>120</v>
      </c>
      <c r="L133" s="253"/>
      <c r="M133" s="254" t="s">
        <v>1</v>
      </c>
      <c r="N133" s="255" t="s">
        <v>41</v>
      </c>
      <c r="O133" s="90"/>
      <c r="P133" s="219">
        <f>O133*H133</f>
        <v>0</v>
      </c>
      <c r="Q133" s="219">
        <v>0.00084999999999999995</v>
      </c>
      <c r="R133" s="219">
        <f>Q133*H133</f>
        <v>0.00084999999999999995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138</v>
      </c>
      <c r="AT133" s="221" t="s">
        <v>135</v>
      </c>
      <c r="AU133" s="221" t="s">
        <v>112</v>
      </c>
      <c r="AY133" s="16" t="s">
        <v>113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112</v>
      </c>
      <c r="BK133" s="222">
        <f>ROUND(I133*H133,2)</f>
        <v>0</v>
      </c>
      <c r="BL133" s="16" t="s">
        <v>121</v>
      </c>
      <c r="BM133" s="221" t="s">
        <v>142</v>
      </c>
    </row>
    <row r="134" s="2" customFormat="1" ht="24.15" customHeight="1">
      <c r="A134" s="37"/>
      <c r="B134" s="38"/>
      <c r="C134" s="210" t="s">
        <v>143</v>
      </c>
      <c r="D134" s="210" t="s">
        <v>116</v>
      </c>
      <c r="E134" s="211" t="s">
        <v>144</v>
      </c>
      <c r="F134" s="212" t="s">
        <v>145</v>
      </c>
      <c r="G134" s="213" t="s">
        <v>146</v>
      </c>
      <c r="H134" s="214">
        <v>2</v>
      </c>
      <c r="I134" s="215"/>
      <c r="J134" s="216">
        <f>ROUND(I134*H134,2)</f>
        <v>0</v>
      </c>
      <c r="K134" s="212" t="s">
        <v>120</v>
      </c>
      <c r="L134" s="43"/>
      <c r="M134" s="217" t="s">
        <v>1</v>
      </c>
      <c r="N134" s="218" t="s">
        <v>41</v>
      </c>
      <c r="O134" s="90"/>
      <c r="P134" s="219">
        <f>O134*H134</f>
        <v>0</v>
      </c>
      <c r="Q134" s="219">
        <v>5.0000000000000002E-05</v>
      </c>
      <c r="R134" s="219">
        <f>Q134*H134</f>
        <v>0.00010000000000000001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121</v>
      </c>
      <c r="AT134" s="221" t="s">
        <v>116</v>
      </c>
      <c r="AU134" s="221" t="s">
        <v>112</v>
      </c>
      <c r="AY134" s="16" t="s">
        <v>113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112</v>
      </c>
      <c r="BK134" s="222">
        <f>ROUND(I134*H134,2)</f>
        <v>0</v>
      </c>
      <c r="BL134" s="16" t="s">
        <v>121</v>
      </c>
      <c r="BM134" s="221" t="s">
        <v>147</v>
      </c>
    </row>
    <row r="135" s="2" customFormat="1" ht="24.15" customHeight="1">
      <c r="A135" s="37"/>
      <c r="B135" s="38"/>
      <c r="C135" s="210" t="s">
        <v>148</v>
      </c>
      <c r="D135" s="210" t="s">
        <v>116</v>
      </c>
      <c r="E135" s="211" t="s">
        <v>149</v>
      </c>
      <c r="F135" s="212" t="s">
        <v>150</v>
      </c>
      <c r="G135" s="213" t="s">
        <v>151</v>
      </c>
      <c r="H135" s="256"/>
      <c r="I135" s="215"/>
      <c r="J135" s="216">
        <f>ROUND(I135*H135,2)</f>
        <v>0</v>
      </c>
      <c r="K135" s="212" t="s">
        <v>120</v>
      </c>
      <c r="L135" s="43"/>
      <c r="M135" s="217" t="s">
        <v>1</v>
      </c>
      <c r="N135" s="218" t="s">
        <v>41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121</v>
      </c>
      <c r="AT135" s="221" t="s">
        <v>116</v>
      </c>
      <c r="AU135" s="221" t="s">
        <v>112</v>
      </c>
      <c r="AY135" s="16" t="s">
        <v>113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112</v>
      </c>
      <c r="BK135" s="222">
        <f>ROUND(I135*H135,2)</f>
        <v>0</v>
      </c>
      <c r="BL135" s="16" t="s">
        <v>121</v>
      </c>
      <c r="BM135" s="221" t="s">
        <v>152</v>
      </c>
    </row>
    <row r="136" s="12" customFormat="1" ht="22.8" customHeight="1">
      <c r="A136" s="12"/>
      <c r="B136" s="194"/>
      <c r="C136" s="195"/>
      <c r="D136" s="196" t="s">
        <v>74</v>
      </c>
      <c r="E136" s="208" t="s">
        <v>153</v>
      </c>
      <c r="F136" s="208" t="s">
        <v>154</v>
      </c>
      <c r="G136" s="195"/>
      <c r="H136" s="195"/>
      <c r="I136" s="198"/>
      <c r="J136" s="209">
        <f>BK136</f>
        <v>0</v>
      </c>
      <c r="K136" s="195"/>
      <c r="L136" s="200"/>
      <c r="M136" s="201"/>
      <c r="N136" s="202"/>
      <c r="O136" s="202"/>
      <c r="P136" s="203">
        <f>P137</f>
        <v>0</v>
      </c>
      <c r="Q136" s="202"/>
      <c r="R136" s="203">
        <f>R137</f>
        <v>0.0018799999999999999</v>
      </c>
      <c r="S136" s="202"/>
      <c r="T136" s="20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5" t="s">
        <v>112</v>
      </c>
      <c r="AT136" s="206" t="s">
        <v>74</v>
      </c>
      <c r="AU136" s="206" t="s">
        <v>80</v>
      </c>
      <c r="AY136" s="205" t="s">
        <v>113</v>
      </c>
      <c r="BK136" s="207">
        <f>BK137</f>
        <v>0</v>
      </c>
    </row>
    <row r="137" s="2" customFormat="1" ht="16.5" customHeight="1">
      <c r="A137" s="37"/>
      <c r="B137" s="38"/>
      <c r="C137" s="210" t="s">
        <v>155</v>
      </c>
      <c r="D137" s="210" t="s">
        <v>116</v>
      </c>
      <c r="E137" s="211" t="s">
        <v>156</v>
      </c>
      <c r="F137" s="212" t="s">
        <v>157</v>
      </c>
      <c r="G137" s="213" t="s">
        <v>146</v>
      </c>
      <c r="H137" s="214">
        <v>1</v>
      </c>
      <c r="I137" s="215"/>
      <c r="J137" s="216">
        <f>ROUND(I137*H137,2)</f>
        <v>0</v>
      </c>
      <c r="K137" s="212" t="s">
        <v>120</v>
      </c>
      <c r="L137" s="43"/>
      <c r="M137" s="217" t="s">
        <v>1</v>
      </c>
      <c r="N137" s="218" t="s">
        <v>41</v>
      </c>
      <c r="O137" s="90"/>
      <c r="P137" s="219">
        <f>O137*H137</f>
        <v>0</v>
      </c>
      <c r="Q137" s="219">
        <v>0.0018799999999999999</v>
      </c>
      <c r="R137" s="219">
        <f>Q137*H137</f>
        <v>0.0018799999999999999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121</v>
      </c>
      <c r="AT137" s="221" t="s">
        <v>116</v>
      </c>
      <c r="AU137" s="221" t="s">
        <v>112</v>
      </c>
      <c r="AY137" s="16" t="s">
        <v>113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112</v>
      </c>
      <c r="BK137" s="222">
        <f>ROUND(I137*H137,2)</f>
        <v>0</v>
      </c>
      <c r="BL137" s="16" t="s">
        <v>121</v>
      </c>
      <c r="BM137" s="221" t="s">
        <v>158</v>
      </c>
    </row>
    <row r="138" s="12" customFormat="1" ht="22.8" customHeight="1">
      <c r="A138" s="12"/>
      <c r="B138" s="194"/>
      <c r="C138" s="195"/>
      <c r="D138" s="196" t="s">
        <v>74</v>
      </c>
      <c r="E138" s="208" t="s">
        <v>159</v>
      </c>
      <c r="F138" s="208" t="s">
        <v>160</v>
      </c>
      <c r="G138" s="195"/>
      <c r="H138" s="195"/>
      <c r="I138" s="198"/>
      <c r="J138" s="209">
        <f>BK138</f>
        <v>0</v>
      </c>
      <c r="K138" s="195"/>
      <c r="L138" s="200"/>
      <c r="M138" s="201"/>
      <c r="N138" s="202"/>
      <c r="O138" s="202"/>
      <c r="P138" s="203">
        <f>SUM(P139:P144)</f>
        <v>0</v>
      </c>
      <c r="Q138" s="202"/>
      <c r="R138" s="203">
        <f>SUM(R139:R144)</f>
        <v>0.0013400000000000001</v>
      </c>
      <c r="S138" s="202"/>
      <c r="T138" s="204">
        <f>SUM(T139:T144)</f>
        <v>0.10758000000000001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5" t="s">
        <v>112</v>
      </c>
      <c r="AT138" s="206" t="s">
        <v>74</v>
      </c>
      <c r="AU138" s="206" t="s">
        <v>80</v>
      </c>
      <c r="AY138" s="205" t="s">
        <v>113</v>
      </c>
      <c r="BK138" s="207">
        <f>SUM(BK139:BK144)</f>
        <v>0</v>
      </c>
    </row>
    <row r="139" s="2" customFormat="1" ht="16.5" customHeight="1">
      <c r="A139" s="37"/>
      <c r="B139" s="38"/>
      <c r="C139" s="210" t="s">
        <v>161</v>
      </c>
      <c r="D139" s="210" t="s">
        <v>116</v>
      </c>
      <c r="E139" s="211" t="s">
        <v>162</v>
      </c>
      <c r="F139" s="212" t="s">
        <v>163</v>
      </c>
      <c r="G139" s="213" t="s">
        <v>119</v>
      </c>
      <c r="H139" s="214">
        <v>16</v>
      </c>
      <c r="I139" s="215"/>
      <c r="J139" s="216">
        <f>ROUND(I139*H139,2)</f>
        <v>0</v>
      </c>
      <c r="K139" s="212" t="s">
        <v>120</v>
      </c>
      <c r="L139" s="43"/>
      <c r="M139" s="217" t="s">
        <v>1</v>
      </c>
      <c r="N139" s="218" t="s">
        <v>41</v>
      </c>
      <c r="O139" s="90"/>
      <c r="P139" s="219">
        <f>O139*H139</f>
        <v>0</v>
      </c>
      <c r="Q139" s="219">
        <v>4.0000000000000003E-05</v>
      </c>
      <c r="R139" s="219">
        <f>Q139*H139</f>
        <v>0.00064000000000000005</v>
      </c>
      <c r="S139" s="219">
        <v>0.0025400000000000002</v>
      </c>
      <c r="T139" s="220">
        <f>S139*H139</f>
        <v>0.040640000000000003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121</v>
      </c>
      <c r="AT139" s="221" t="s">
        <v>116</v>
      </c>
      <c r="AU139" s="221" t="s">
        <v>112</v>
      </c>
      <c r="AY139" s="16" t="s">
        <v>113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112</v>
      </c>
      <c r="BK139" s="222">
        <f>ROUND(I139*H139,2)</f>
        <v>0</v>
      </c>
      <c r="BL139" s="16" t="s">
        <v>121</v>
      </c>
      <c r="BM139" s="221" t="s">
        <v>164</v>
      </c>
    </row>
    <row r="140" s="2" customFormat="1" ht="24.15" customHeight="1">
      <c r="A140" s="37"/>
      <c r="B140" s="38"/>
      <c r="C140" s="210" t="s">
        <v>165</v>
      </c>
      <c r="D140" s="210" t="s">
        <v>116</v>
      </c>
      <c r="E140" s="211" t="s">
        <v>166</v>
      </c>
      <c r="F140" s="212" t="s">
        <v>167</v>
      </c>
      <c r="G140" s="213" t="s">
        <v>119</v>
      </c>
      <c r="H140" s="214">
        <v>14</v>
      </c>
      <c r="I140" s="215"/>
      <c r="J140" s="216">
        <f>ROUND(I140*H140,2)</f>
        <v>0</v>
      </c>
      <c r="K140" s="212" t="s">
        <v>120</v>
      </c>
      <c r="L140" s="43"/>
      <c r="M140" s="217" t="s">
        <v>1</v>
      </c>
      <c r="N140" s="218" t="s">
        <v>41</v>
      </c>
      <c r="O140" s="90"/>
      <c r="P140" s="219">
        <f>O140*H140</f>
        <v>0</v>
      </c>
      <c r="Q140" s="219">
        <v>5.0000000000000002E-05</v>
      </c>
      <c r="R140" s="219">
        <f>Q140*H140</f>
        <v>0.00069999999999999999</v>
      </c>
      <c r="S140" s="219">
        <v>0.0047299999999999998</v>
      </c>
      <c r="T140" s="220">
        <f>S140*H140</f>
        <v>0.066220000000000001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121</v>
      </c>
      <c r="AT140" s="221" t="s">
        <v>116</v>
      </c>
      <c r="AU140" s="221" t="s">
        <v>112</v>
      </c>
      <c r="AY140" s="16" t="s">
        <v>113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112</v>
      </c>
      <c r="BK140" s="222">
        <f>ROUND(I140*H140,2)</f>
        <v>0</v>
      </c>
      <c r="BL140" s="16" t="s">
        <v>121</v>
      </c>
      <c r="BM140" s="221" t="s">
        <v>168</v>
      </c>
    </row>
    <row r="141" s="13" customFormat="1">
      <c r="A141" s="13"/>
      <c r="B141" s="223"/>
      <c r="C141" s="224"/>
      <c r="D141" s="225" t="s">
        <v>123</v>
      </c>
      <c r="E141" s="226" t="s">
        <v>1</v>
      </c>
      <c r="F141" s="227" t="s">
        <v>169</v>
      </c>
      <c r="G141" s="224"/>
      <c r="H141" s="228">
        <v>14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123</v>
      </c>
      <c r="AU141" s="234" t="s">
        <v>112</v>
      </c>
      <c r="AV141" s="13" t="s">
        <v>112</v>
      </c>
      <c r="AW141" s="13" t="s">
        <v>32</v>
      </c>
      <c r="AX141" s="13" t="s">
        <v>75</v>
      </c>
      <c r="AY141" s="234" t="s">
        <v>113</v>
      </c>
    </row>
    <row r="142" s="14" customFormat="1">
      <c r="A142" s="14"/>
      <c r="B142" s="235"/>
      <c r="C142" s="236"/>
      <c r="D142" s="225" t="s">
        <v>123</v>
      </c>
      <c r="E142" s="237" t="s">
        <v>1</v>
      </c>
      <c r="F142" s="238" t="s">
        <v>126</v>
      </c>
      <c r="G142" s="236"/>
      <c r="H142" s="239">
        <v>14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123</v>
      </c>
      <c r="AU142" s="245" t="s">
        <v>112</v>
      </c>
      <c r="AV142" s="14" t="s">
        <v>127</v>
      </c>
      <c r="AW142" s="14" t="s">
        <v>32</v>
      </c>
      <c r="AX142" s="14" t="s">
        <v>80</v>
      </c>
      <c r="AY142" s="245" t="s">
        <v>113</v>
      </c>
    </row>
    <row r="143" s="2" customFormat="1" ht="16.5" customHeight="1">
      <c r="A143" s="37"/>
      <c r="B143" s="38"/>
      <c r="C143" s="210" t="s">
        <v>170</v>
      </c>
      <c r="D143" s="210" t="s">
        <v>116</v>
      </c>
      <c r="E143" s="211" t="s">
        <v>171</v>
      </c>
      <c r="F143" s="212" t="s">
        <v>172</v>
      </c>
      <c r="G143" s="213" t="s">
        <v>146</v>
      </c>
      <c r="H143" s="214">
        <v>1</v>
      </c>
      <c r="I143" s="215"/>
      <c r="J143" s="216">
        <f>ROUND(I143*H143,2)</f>
        <v>0</v>
      </c>
      <c r="K143" s="212" t="s">
        <v>120</v>
      </c>
      <c r="L143" s="43"/>
      <c r="M143" s="217" t="s">
        <v>1</v>
      </c>
      <c r="N143" s="218" t="s">
        <v>41</v>
      </c>
      <c r="O143" s="90"/>
      <c r="P143" s="219">
        <f>O143*H143</f>
        <v>0</v>
      </c>
      <c r="Q143" s="219">
        <v>0</v>
      </c>
      <c r="R143" s="219">
        <f>Q143*H143</f>
        <v>0</v>
      </c>
      <c r="S143" s="219">
        <v>0.00072000000000000005</v>
      </c>
      <c r="T143" s="220">
        <f>S143*H143</f>
        <v>0.00072000000000000005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121</v>
      </c>
      <c r="AT143" s="221" t="s">
        <v>116</v>
      </c>
      <c r="AU143" s="221" t="s">
        <v>112</v>
      </c>
      <c r="AY143" s="16" t="s">
        <v>113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112</v>
      </c>
      <c r="BK143" s="222">
        <f>ROUND(I143*H143,2)</f>
        <v>0</v>
      </c>
      <c r="BL143" s="16" t="s">
        <v>121</v>
      </c>
      <c r="BM143" s="221" t="s">
        <v>173</v>
      </c>
    </row>
    <row r="144" s="2" customFormat="1" ht="24.15" customHeight="1">
      <c r="A144" s="37"/>
      <c r="B144" s="38"/>
      <c r="C144" s="210" t="s">
        <v>174</v>
      </c>
      <c r="D144" s="210" t="s">
        <v>116</v>
      </c>
      <c r="E144" s="211" t="s">
        <v>175</v>
      </c>
      <c r="F144" s="212" t="s">
        <v>176</v>
      </c>
      <c r="G144" s="213" t="s">
        <v>151</v>
      </c>
      <c r="H144" s="256"/>
      <c r="I144" s="215"/>
      <c r="J144" s="216">
        <f>ROUND(I144*H144,2)</f>
        <v>0</v>
      </c>
      <c r="K144" s="212" t="s">
        <v>120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121</v>
      </c>
      <c r="AT144" s="221" t="s">
        <v>116</v>
      </c>
      <c r="AU144" s="221" t="s">
        <v>112</v>
      </c>
      <c r="AY144" s="16" t="s">
        <v>113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112</v>
      </c>
      <c r="BK144" s="222">
        <f>ROUND(I144*H144,2)</f>
        <v>0</v>
      </c>
      <c r="BL144" s="16" t="s">
        <v>121</v>
      </c>
      <c r="BM144" s="221" t="s">
        <v>177</v>
      </c>
    </row>
    <row r="145" s="12" customFormat="1" ht="22.8" customHeight="1">
      <c r="A145" s="12"/>
      <c r="B145" s="194"/>
      <c r="C145" s="195"/>
      <c r="D145" s="196" t="s">
        <v>74</v>
      </c>
      <c r="E145" s="208" t="s">
        <v>178</v>
      </c>
      <c r="F145" s="208" t="s">
        <v>179</v>
      </c>
      <c r="G145" s="195"/>
      <c r="H145" s="195"/>
      <c r="I145" s="198"/>
      <c r="J145" s="209">
        <f>BK145</f>
        <v>0</v>
      </c>
      <c r="K145" s="195"/>
      <c r="L145" s="200"/>
      <c r="M145" s="201"/>
      <c r="N145" s="202"/>
      <c r="O145" s="202"/>
      <c r="P145" s="203">
        <f>SUM(P146:P159)</f>
        <v>0</v>
      </c>
      <c r="Q145" s="202"/>
      <c r="R145" s="203">
        <f>SUM(R146:R159)</f>
        <v>0.039763659999999999</v>
      </c>
      <c r="S145" s="202"/>
      <c r="T145" s="204">
        <f>SUM(T146:T159)</f>
        <v>0.066600000000000006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5" t="s">
        <v>112</v>
      </c>
      <c r="AT145" s="206" t="s">
        <v>74</v>
      </c>
      <c r="AU145" s="206" t="s">
        <v>80</v>
      </c>
      <c r="AY145" s="205" t="s">
        <v>113</v>
      </c>
      <c r="BK145" s="207">
        <f>SUM(BK146:BK159)</f>
        <v>0</v>
      </c>
    </row>
    <row r="146" s="2" customFormat="1" ht="16.5" customHeight="1">
      <c r="A146" s="37"/>
      <c r="B146" s="38"/>
      <c r="C146" s="210" t="s">
        <v>8</v>
      </c>
      <c r="D146" s="210" t="s">
        <v>116</v>
      </c>
      <c r="E146" s="211" t="s">
        <v>180</v>
      </c>
      <c r="F146" s="212" t="s">
        <v>181</v>
      </c>
      <c r="G146" s="213" t="s">
        <v>130</v>
      </c>
      <c r="H146" s="214">
        <v>16</v>
      </c>
      <c r="I146" s="215"/>
      <c r="J146" s="216">
        <f>ROUND(I146*H146,2)</f>
        <v>0</v>
      </c>
      <c r="K146" s="212" t="s">
        <v>120</v>
      </c>
      <c r="L146" s="43"/>
      <c r="M146" s="217" t="s">
        <v>1</v>
      </c>
      <c r="N146" s="218" t="s">
        <v>41</v>
      </c>
      <c r="O146" s="90"/>
      <c r="P146" s="219">
        <f>O146*H146</f>
        <v>0</v>
      </c>
      <c r="Q146" s="219">
        <v>0.00012999999999999999</v>
      </c>
      <c r="R146" s="219">
        <f>Q146*H146</f>
        <v>0.0020799999999999998</v>
      </c>
      <c r="S146" s="219">
        <v>0.0011000000000000001</v>
      </c>
      <c r="T146" s="220">
        <f>S146*H146</f>
        <v>0.017600000000000001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121</v>
      </c>
      <c r="AT146" s="221" t="s">
        <v>116</v>
      </c>
      <c r="AU146" s="221" t="s">
        <v>112</v>
      </c>
      <c r="AY146" s="16" t="s">
        <v>113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112</v>
      </c>
      <c r="BK146" s="222">
        <f>ROUND(I146*H146,2)</f>
        <v>0</v>
      </c>
      <c r="BL146" s="16" t="s">
        <v>121</v>
      </c>
      <c r="BM146" s="221" t="s">
        <v>182</v>
      </c>
    </row>
    <row r="147" s="2" customFormat="1" ht="16.5" customHeight="1">
      <c r="A147" s="37"/>
      <c r="B147" s="38"/>
      <c r="C147" s="210" t="s">
        <v>183</v>
      </c>
      <c r="D147" s="210" t="s">
        <v>116</v>
      </c>
      <c r="E147" s="211" t="s">
        <v>184</v>
      </c>
      <c r="F147" s="212" t="s">
        <v>185</v>
      </c>
      <c r="G147" s="213" t="s">
        <v>130</v>
      </c>
      <c r="H147" s="214">
        <v>14</v>
      </c>
      <c r="I147" s="215"/>
      <c r="J147" s="216">
        <f>ROUND(I147*H147,2)</f>
        <v>0</v>
      </c>
      <c r="K147" s="212" t="s">
        <v>120</v>
      </c>
      <c r="L147" s="43"/>
      <c r="M147" s="217" t="s">
        <v>1</v>
      </c>
      <c r="N147" s="218" t="s">
        <v>41</v>
      </c>
      <c r="O147" s="90"/>
      <c r="P147" s="219">
        <f>O147*H147</f>
        <v>0</v>
      </c>
      <c r="Q147" s="219">
        <v>0.00021000000000000001</v>
      </c>
      <c r="R147" s="219">
        <f>Q147*H147</f>
        <v>0.0029399999999999999</v>
      </c>
      <c r="S147" s="219">
        <v>0.0035000000000000001</v>
      </c>
      <c r="T147" s="220">
        <f>S147*H147</f>
        <v>0.049000000000000002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121</v>
      </c>
      <c r="AT147" s="221" t="s">
        <v>116</v>
      </c>
      <c r="AU147" s="221" t="s">
        <v>112</v>
      </c>
      <c r="AY147" s="16" t="s">
        <v>113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112</v>
      </c>
      <c r="BK147" s="222">
        <f>ROUND(I147*H147,2)</f>
        <v>0</v>
      </c>
      <c r="BL147" s="16" t="s">
        <v>121</v>
      </c>
      <c r="BM147" s="221" t="s">
        <v>186</v>
      </c>
    </row>
    <row r="148" s="2" customFormat="1" ht="16.5" customHeight="1">
      <c r="A148" s="37"/>
      <c r="B148" s="38"/>
      <c r="C148" s="210" t="s">
        <v>187</v>
      </c>
      <c r="D148" s="210" t="s">
        <v>116</v>
      </c>
      <c r="E148" s="211" t="s">
        <v>188</v>
      </c>
      <c r="F148" s="212" t="s">
        <v>189</v>
      </c>
      <c r="G148" s="213" t="s">
        <v>130</v>
      </c>
      <c r="H148" s="214">
        <v>22</v>
      </c>
      <c r="I148" s="215"/>
      <c r="J148" s="216">
        <f>ROUND(I148*H148,2)</f>
        <v>0</v>
      </c>
      <c r="K148" s="212" t="s">
        <v>120</v>
      </c>
      <c r="L148" s="43"/>
      <c r="M148" s="217" t="s">
        <v>1</v>
      </c>
      <c r="N148" s="218" t="s">
        <v>41</v>
      </c>
      <c r="O148" s="90"/>
      <c r="P148" s="219">
        <f>O148*H148</f>
        <v>0</v>
      </c>
      <c r="Q148" s="219">
        <v>0.00016000000000000001</v>
      </c>
      <c r="R148" s="219">
        <f>Q148*H148</f>
        <v>0.0035200000000000001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121</v>
      </c>
      <c r="AT148" s="221" t="s">
        <v>116</v>
      </c>
      <c r="AU148" s="221" t="s">
        <v>112</v>
      </c>
      <c r="AY148" s="16" t="s">
        <v>113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112</v>
      </c>
      <c r="BK148" s="222">
        <f>ROUND(I148*H148,2)</f>
        <v>0</v>
      </c>
      <c r="BL148" s="16" t="s">
        <v>121</v>
      </c>
      <c r="BM148" s="221" t="s">
        <v>190</v>
      </c>
    </row>
    <row r="149" s="2" customFormat="1" ht="16.5" customHeight="1">
      <c r="A149" s="37"/>
      <c r="B149" s="38"/>
      <c r="C149" s="210" t="s">
        <v>191</v>
      </c>
      <c r="D149" s="210" t="s">
        <v>116</v>
      </c>
      <c r="E149" s="211" t="s">
        <v>192</v>
      </c>
      <c r="F149" s="212" t="s">
        <v>193</v>
      </c>
      <c r="G149" s="213" t="s">
        <v>130</v>
      </c>
      <c r="H149" s="214">
        <v>8</v>
      </c>
      <c r="I149" s="215"/>
      <c r="J149" s="216">
        <f>ROUND(I149*H149,2)</f>
        <v>0</v>
      </c>
      <c r="K149" s="212" t="s">
        <v>120</v>
      </c>
      <c r="L149" s="43"/>
      <c r="M149" s="217" t="s">
        <v>1</v>
      </c>
      <c r="N149" s="218" t="s">
        <v>41</v>
      </c>
      <c r="O149" s="90"/>
      <c r="P149" s="219">
        <f>O149*H149</f>
        <v>0</v>
      </c>
      <c r="Q149" s="219">
        <v>0.00033956999999999998</v>
      </c>
      <c r="R149" s="219">
        <f>Q149*H149</f>
        <v>0.0027165599999999998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121</v>
      </c>
      <c r="AT149" s="221" t="s">
        <v>116</v>
      </c>
      <c r="AU149" s="221" t="s">
        <v>112</v>
      </c>
      <c r="AY149" s="16" t="s">
        <v>113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112</v>
      </c>
      <c r="BK149" s="222">
        <f>ROUND(I149*H149,2)</f>
        <v>0</v>
      </c>
      <c r="BL149" s="16" t="s">
        <v>121</v>
      </c>
      <c r="BM149" s="221" t="s">
        <v>194</v>
      </c>
    </row>
    <row r="150" s="2" customFormat="1" ht="16.5" customHeight="1">
      <c r="A150" s="37"/>
      <c r="B150" s="38"/>
      <c r="C150" s="210" t="s">
        <v>121</v>
      </c>
      <c r="D150" s="210" t="s">
        <v>116</v>
      </c>
      <c r="E150" s="211" t="s">
        <v>195</v>
      </c>
      <c r="F150" s="212" t="s">
        <v>196</v>
      </c>
      <c r="G150" s="213" t="s">
        <v>130</v>
      </c>
      <c r="H150" s="214">
        <v>30</v>
      </c>
      <c r="I150" s="215"/>
      <c r="J150" s="216">
        <f>ROUND(I150*H150,2)</f>
        <v>0</v>
      </c>
      <c r="K150" s="212" t="s">
        <v>120</v>
      </c>
      <c r="L150" s="43"/>
      <c r="M150" s="217" t="s">
        <v>1</v>
      </c>
      <c r="N150" s="218" t="s">
        <v>41</v>
      </c>
      <c r="O150" s="90"/>
      <c r="P150" s="219">
        <f>O150*H150</f>
        <v>0</v>
      </c>
      <c r="Q150" s="219">
        <v>0.00026957000000000001</v>
      </c>
      <c r="R150" s="219">
        <f>Q150*H150</f>
        <v>0.0080870999999999998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121</v>
      </c>
      <c r="AT150" s="221" t="s">
        <v>116</v>
      </c>
      <c r="AU150" s="221" t="s">
        <v>112</v>
      </c>
      <c r="AY150" s="16" t="s">
        <v>113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112</v>
      </c>
      <c r="BK150" s="222">
        <f>ROUND(I150*H150,2)</f>
        <v>0</v>
      </c>
      <c r="BL150" s="16" t="s">
        <v>121</v>
      </c>
      <c r="BM150" s="221" t="s">
        <v>197</v>
      </c>
    </row>
    <row r="151" s="2" customFormat="1" ht="33" customHeight="1">
      <c r="A151" s="37"/>
      <c r="B151" s="38"/>
      <c r="C151" s="210" t="s">
        <v>198</v>
      </c>
      <c r="D151" s="210" t="s">
        <v>116</v>
      </c>
      <c r="E151" s="211" t="s">
        <v>199</v>
      </c>
      <c r="F151" s="212" t="s">
        <v>200</v>
      </c>
      <c r="G151" s="213" t="s">
        <v>130</v>
      </c>
      <c r="H151" s="214">
        <v>9</v>
      </c>
      <c r="I151" s="215"/>
      <c r="J151" s="216">
        <f>ROUND(I151*H151,2)</f>
        <v>0</v>
      </c>
      <c r="K151" s="212" t="s">
        <v>120</v>
      </c>
      <c r="L151" s="43"/>
      <c r="M151" s="217" t="s">
        <v>1</v>
      </c>
      <c r="N151" s="218" t="s">
        <v>41</v>
      </c>
      <c r="O151" s="90"/>
      <c r="P151" s="219">
        <f>O151*H151</f>
        <v>0</v>
      </c>
      <c r="Q151" s="219">
        <v>0.00059999999999999995</v>
      </c>
      <c r="R151" s="219">
        <f>Q151*H151</f>
        <v>0.0053999999999999994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121</v>
      </c>
      <c r="AT151" s="221" t="s">
        <v>116</v>
      </c>
      <c r="AU151" s="221" t="s">
        <v>112</v>
      </c>
      <c r="AY151" s="16" t="s">
        <v>113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112</v>
      </c>
      <c r="BK151" s="222">
        <f>ROUND(I151*H151,2)</f>
        <v>0</v>
      </c>
      <c r="BL151" s="16" t="s">
        <v>121</v>
      </c>
      <c r="BM151" s="221" t="s">
        <v>201</v>
      </c>
    </row>
    <row r="152" s="2" customFormat="1" ht="33" customHeight="1">
      <c r="A152" s="37"/>
      <c r="B152" s="38"/>
      <c r="C152" s="210" t="s">
        <v>202</v>
      </c>
      <c r="D152" s="210" t="s">
        <v>116</v>
      </c>
      <c r="E152" s="211" t="s">
        <v>203</v>
      </c>
      <c r="F152" s="212" t="s">
        <v>204</v>
      </c>
      <c r="G152" s="213" t="s">
        <v>130</v>
      </c>
      <c r="H152" s="214">
        <v>6</v>
      </c>
      <c r="I152" s="215"/>
      <c r="J152" s="216">
        <f>ROUND(I152*H152,2)</f>
        <v>0</v>
      </c>
      <c r="K152" s="212" t="s">
        <v>120</v>
      </c>
      <c r="L152" s="43"/>
      <c r="M152" s="217" t="s">
        <v>1</v>
      </c>
      <c r="N152" s="218" t="s">
        <v>41</v>
      </c>
      <c r="O152" s="90"/>
      <c r="P152" s="219">
        <f>O152*H152</f>
        <v>0</v>
      </c>
      <c r="Q152" s="219">
        <v>0.00063000000000000003</v>
      </c>
      <c r="R152" s="219">
        <f>Q152*H152</f>
        <v>0.0037800000000000004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121</v>
      </c>
      <c r="AT152" s="221" t="s">
        <v>116</v>
      </c>
      <c r="AU152" s="221" t="s">
        <v>112</v>
      </c>
      <c r="AY152" s="16" t="s">
        <v>113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112</v>
      </c>
      <c r="BK152" s="222">
        <f>ROUND(I152*H152,2)</f>
        <v>0</v>
      </c>
      <c r="BL152" s="16" t="s">
        <v>121</v>
      </c>
      <c r="BM152" s="221" t="s">
        <v>205</v>
      </c>
    </row>
    <row r="153" s="2" customFormat="1" ht="33" customHeight="1">
      <c r="A153" s="37"/>
      <c r="B153" s="38"/>
      <c r="C153" s="210" t="s">
        <v>206</v>
      </c>
      <c r="D153" s="210" t="s">
        <v>116</v>
      </c>
      <c r="E153" s="211" t="s">
        <v>207</v>
      </c>
      <c r="F153" s="212" t="s">
        <v>208</v>
      </c>
      <c r="G153" s="213" t="s">
        <v>130</v>
      </c>
      <c r="H153" s="214">
        <v>1</v>
      </c>
      <c r="I153" s="215"/>
      <c r="J153" s="216">
        <f>ROUND(I153*H153,2)</f>
        <v>0</v>
      </c>
      <c r="K153" s="212" t="s">
        <v>120</v>
      </c>
      <c r="L153" s="43"/>
      <c r="M153" s="217" t="s">
        <v>1</v>
      </c>
      <c r="N153" s="218" t="s">
        <v>41</v>
      </c>
      <c r="O153" s="90"/>
      <c r="P153" s="219">
        <f>O153*H153</f>
        <v>0</v>
      </c>
      <c r="Q153" s="219">
        <v>0.0011199999999999999</v>
      </c>
      <c r="R153" s="219">
        <f>Q153*H153</f>
        <v>0.0011199999999999999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121</v>
      </c>
      <c r="AT153" s="221" t="s">
        <v>116</v>
      </c>
      <c r="AU153" s="221" t="s">
        <v>112</v>
      </c>
      <c r="AY153" s="16" t="s">
        <v>113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112</v>
      </c>
      <c r="BK153" s="222">
        <f>ROUND(I153*H153,2)</f>
        <v>0</v>
      </c>
      <c r="BL153" s="16" t="s">
        <v>121</v>
      </c>
      <c r="BM153" s="221" t="s">
        <v>209</v>
      </c>
    </row>
    <row r="154" s="2" customFormat="1" ht="62.7" customHeight="1">
      <c r="A154" s="37"/>
      <c r="B154" s="38"/>
      <c r="C154" s="210" t="s">
        <v>210</v>
      </c>
      <c r="D154" s="210" t="s">
        <v>116</v>
      </c>
      <c r="E154" s="211" t="s">
        <v>211</v>
      </c>
      <c r="F154" s="212" t="s">
        <v>212</v>
      </c>
      <c r="G154" s="213" t="s">
        <v>130</v>
      </c>
      <c r="H154" s="214">
        <v>13</v>
      </c>
      <c r="I154" s="215"/>
      <c r="J154" s="216">
        <f>ROUND(I154*H154,2)</f>
        <v>0</v>
      </c>
      <c r="K154" s="212" t="s">
        <v>120</v>
      </c>
      <c r="L154" s="43"/>
      <c r="M154" s="217" t="s">
        <v>1</v>
      </c>
      <c r="N154" s="218" t="s">
        <v>41</v>
      </c>
      <c r="O154" s="90"/>
      <c r="P154" s="219">
        <f>O154*H154</f>
        <v>0</v>
      </c>
      <c r="Q154" s="219">
        <v>0.00066</v>
      </c>
      <c r="R154" s="219">
        <f>Q154*H154</f>
        <v>0.0085800000000000008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121</v>
      </c>
      <c r="AT154" s="221" t="s">
        <v>116</v>
      </c>
      <c r="AU154" s="221" t="s">
        <v>112</v>
      </c>
      <c r="AY154" s="16" t="s">
        <v>113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112</v>
      </c>
      <c r="BK154" s="222">
        <f>ROUND(I154*H154,2)</f>
        <v>0</v>
      </c>
      <c r="BL154" s="16" t="s">
        <v>121</v>
      </c>
      <c r="BM154" s="221" t="s">
        <v>213</v>
      </c>
    </row>
    <row r="155" s="2" customFormat="1" ht="62.7" customHeight="1">
      <c r="A155" s="37"/>
      <c r="B155" s="38"/>
      <c r="C155" s="210" t="s">
        <v>7</v>
      </c>
      <c r="D155" s="210" t="s">
        <v>116</v>
      </c>
      <c r="E155" s="211" t="s">
        <v>214</v>
      </c>
      <c r="F155" s="212" t="s">
        <v>215</v>
      </c>
      <c r="G155" s="213" t="s">
        <v>130</v>
      </c>
      <c r="H155" s="214">
        <v>2</v>
      </c>
      <c r="I155" s="215"/>
      <c r="J155" s="216">
        <f>ROUND(I155*H155,2)</f>
        <v>0</v>
      </c>
      <c r="K155" s="212" t="s">
        <v>120</v>
      </c>
      <c r="L155" s="43"/>
      <c r="M155" s="217" t="s">
        <v>1</v>
      </c>
      <c r="N155" s="218" t="s">
        <v>41</v>
      </c>
      <c r="O155" s="90"/>
      <c r="P155" s="219">
        <f>O155*H155</f>
        <v>0</v>
      </c>
      <c r="Q155" s="219">
        <v>0.00076999999999999996</v>
      </c>
      <c r="R155" s="219">
        <f>Q155*H155</f>
        <v>0.0015399999999999999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121</v>
      </c>
      <c r="AT155" s="221" t="s">
        <v>116</v>
      </c>
      <c r="AU155" s="221" t="s">
        <v>112</v>
      </c>
      <c r="AY155" s="16" t="s">
        <v>113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112</v>
      </c>
      <c r="BK155" s="222">
        <f>ROUND(I155*H155,2)</f>
        <v>0</v>
      </c>
      <c r="BL155" s="16" t="s">
        <v>121</v>
      </c>
      <c r="BM155" s="221" t="s">
        <v>216</v>
      </c>
    </row>
    <row r="156" s="2" customFormat="1" ht="24.15" customHeight="1">
      <c r="A156" s="37"/>
      <c r="B156" s="38"/>
      <c r="C156" s="210" t="s">
        <v>217</v>
      </c>
      <c r="D156" s="210" t="s">
        <v>116</v>
      </c>
      <c r="E156" s="211" t="s">
        <v>218</v>
      </c>
      <c r="F156" s="212" t="s">
        <v>219</v>
      </c>
      <c r="G156" s="213" t="s">
        <v>146</v>
      </c>
      <c r="H156" s="214">
        <v>1</v>
      </c>
      <c r="I156" s="215"/>
      <c r="J156" s="216">
        <f>ROUND(I156*H156,2)</f>
        <v>0</v>
      </c>
      <c r="K156" s="212" t="s">
        <v>1</v>
      </c>
      <c r="L156" s="43"/>
      <c r="M156" s="217" t="s">
        <v>1</v>
      </c>
      <c r="N156" s="218" t="s">
        <v>41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121</v>
      </c>
      <c r="AT156" s="221" t="s">
        <v>116</v>
      </c>
      <c r="AU156" s="221" t="s">
        <v>112</v>
      </c>
      <c r="AY156" s="16" t="s">
        <v>113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112</v>
      </c>
      <c r="BK156" s="222">
        <f>ROUND(I156*H156,2)</f>
        <v>0</v>
      </c>
      <c r="BL156" s="16" t="s">
        <v>121</v>
      </c>
      <c r="BM156" s="221" t="s">
        <v>220</v>
      </c>
    </row>
    <row r="157" s="2" customFormat="1" ht="24.15" customHeight="1">
      <c r="A157" s="37"/>
      <c r="B157" s="38"/>
      <c r="C157" s="210" t="s">
        <v>221</v>
      </c>
      <c r="D157" s="210" t="s">
        <v>116</v>
      </c>
      <c r="E157" s="211" t="s">
        <v>222</v>
      </c>
      <c r="F157" s="212" t="s">
        <v>223</v>
      </c>
      <c r="G157" s="213" t="s">
        <v>146</v>
      </c>
      <c r="H157" s="214">
        <v>22</v>
      </c>
      <c r="I157" s="215"/>
      <c r="J157" s="216">
        <f>ROUND(I157*H157,2)</f>
        <v>0</v>
      </c>
      <c r="K157" s="212" t="s">
        <v>1</v>
      </c>
      <c r="L157" s="43"/>
      <c r="M157" s="217" t="s">
        <v>1</v>
      </c>
      <c r="N157" s="218" t="s">
        <v>41</v>
      </c>
      <c r="O157" s="90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121</v>
      </c>
      <c r="AT157" s="221" t="s">
        <v>116</v>
      </c>
      <c r="AU157" s="221" t="s">
        <v>112</v>
      </c>
      <c r="AY157" s="16" t="s">
        <v>113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112</v>
      </c>
      <c r="BK157" s="222">
        <f>ROUND(I157*H157,2)</f>
        <v>0</v>
      </c>
      <c r="BL157" s="16" t="s">
        <v>121</v>
      </c>
      <c r="BM157" s="221" t="s">
        <v>224</v>
      </c>
    </row>
    <row r="158" s="2" customFormat="1" ht="24.15" customHeight="1">
      <c r="A158" s="37"/>
      <c r="B158" s="38"/>
      <c r="C158" s="210" t="s">
        <v>225</v>
      </c>
      <c r="D158" s="210" t="s">
        <v>116</v>
      </c>
      <c r="E158" s="211" t="s">
        <v>226</v>
      </c>
      <c r="F158" s="212" t="s">
        <v>227</v>
      </c>
      <c r="G158" s="213" t="s">
        <v>146</v>
      </c>
      <c r="H158" s="214">
        <v>8</v>
      </c>
      <c r="I158" s="215"/>
      <c r="J158" s="216">
        <f>ROUND(I158*H158,2)</f>
        <v>0</v>
      </c>
      <c r="K158" s="212" t="s">
        <v>1</v>
      </c>
      <c r="L158" s="43"/>
      <c r="M158" s="217" t="s">
        <v>1</v>
      </c>
      <c r="N158" s="218" t="s">
        <v>41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121</v>
      </c>
      <c r="AT158" s="221" t="s">
        <v>116</v>
      </c>
      <c r="AU158" s="221" t="s">
        <v>112</v>
      </c>
      <c r="AY158" s="16" t="s">
        <v>113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112</v>
      </c>
      <c r="BK158" s="222">
        <f>ROUND(I158*H158,2)</f>
        <v>0</v>
      </c>
      <c r="BL158" s="16" t="s">
        <v>121</v>
      </c>
      <c r="BM158" s="221" t="s">
        <v>228</v>
      </c>
    </row>
    <row r="159" s="2" customFormat="1" ht="24.15" customHeight="1">
      <c r="A159" s="37"/>
      <c r="B159" s="38"/>
      <c r="C159" s="210" t="s">
        <v>229</v>
      </c>
      <c r="D159" s="210" t="s">
        <v>116</v>
      </c>
      <c r="E159" s="211" t="s">
        <v>230</v>
      </c>
      <c r="F159" s="212" t="s">
        <v>231</v>
      </c>
      <c r="G159" s="213" t="s">
        <v>151</v>
      </c>
      <c r="H159" s="256"/>
      <c r="I159" s="215"/>
      <c r="J159" s="216">
        <f>ROUND(I159*H159,2)</f>
        <v>0</v>
      </c>
      <c r="K159" s="212" t="s">
        <v>120</v>
      </c>
      <c r="L159" s="43"/>
      <c r="M159" s="217" t="s">
        <v>1</v>
      </c>
      <c r="N159" s="218" t="s">
        <v>41</v>
      </c>
      <c r="O159" s="90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121</v>
      </c>
      <c r="AT159" s="221" t="s">
        <v>116</v>
      </c>
      <c r="AU159" s="221" t="s">
        <v>112</v>
      </c>
      <c r="AY159" s="16" t="s">
        <v>113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112</v>
      </c>
      <c r="BK159" s="222">
        <f>ROUND(I159*H159,2)</f>
        <v>0</v>
      </c>
      <c r="BL159" s="16" t="s">
        <v>121</v>
      </c>
      <c r="BM159" s="221" t="s">
        <v>232</v>
      </c>
    </row>
    <row r="160" s="12" customFormat="1" ht="22.8" customHeight="1">
      <c r="A160" s="12"/>
      <c r="B160" s="194"/>
      <c r="C160" s="195"/>
      <c r="D160" s="196" t="s">
        <v>74</v>
      </c>
      <c r="E160" s="208" t="s">
        <v>233</v>
      </c>
      <c r="F160" s="208" t="s">
        <v>234</v>
      </c>
      <c r="G160" s="195"/>
      <c r="H160" s="195"/>
      <c r="I160" s="198"/>
      <c r="J160" s="209">
        <f>BK160</f>
        <v>0</v>
      </c>
      <c r="K160" s="195"/>
      <c r="L160" s="200"/>
      <c r="M160" s="201"/>
      <c r="N160" s="202"/>
      <c r="O160" s="202"/>
      <c r="P160" s="203">
        <f>SUM(P161:P181)</f>
        <v>0</v>
      </c>
      <c r="Q160" s="202"/>
      <c r="R160" s="203">
        <f>SUM(R161:R181)</f>
        <v>0.038369999999999994</v>
      </c>
      <c r="S160" s="202"/>
      <c r="T160" s="204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112</v>
      </c>
      <c r="AT160" s="206" t="s">
        <v>74</v>
      </c>
      <c r="AU160" s="206" t="s">
        <v>80</v>
      </c>
      <c r="AY160" s="205" t="s">
        <v>113</v>
      </c>
      <c r="BK160" s="207">
        <f>SUM(BK161:BK181)</f>
        <v>0</v>
      </c>
    </row>
    <row r="161" s="2" customFormat="1" ht="24.15" customHeight="1">
      <c r="A161" s="37"/>
      <c r="B161" s="38"/>
      <c r="C161" s="210" t="s">
        <v>235</v>
      </c>
      <c r="D161" s="210" t="s">
        <v>116</v>
      </c>
      <c r="E161" s="211" t="s">
        <v>236</v>
      </c>
      <c r="F161" s="212" t="s">
        <v>237</v>
      </c>
      <c r="G161" s="213" t="s">
        <v>146</v>
      </c>
      <c r="H161" s="214">
        <v>1</v>
      </c>
      <c r="I161" s="215"/>
      <c r="J161" s="216">
        <f>ROUND(I161*H161,2)</f>
        <v>0</v>
      </c>
      <c r="K161" s="212" t="s">
        <v>1</v>
      </c>
      <c r="L161" s="43"/>
      <c r="M161" s="217" t="s">
        <v>1</v>
      </c>
      <c r="N161" s="218" t="s">
        <v>41</v>
      </c>
      <c r="O161" s="90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238</v>
      </c>
      <c r="AT161" s="221" t="s">
        <v>116</v>
      </c>
      <c r="AU161" s="221" t="s">
        <v>112</v>
      </c>
      <c r="AY161" s="16" t="s">
        <v>113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112</v>
      </c>
      <c r="BK161" s="222">
        <f>ROUND(I161*H161,2)</f>
        <v>0</v>
      </c>
      <c r="BL161" s="16" t="s">
        <v>238</v>
      </c>
      <c r="BM161" s="221" t="s">
        <v>239</v>
      </c>
    </row>
    <row r="162" s="2" customFormat="1" ht="16.5" customHeight="1">
      <c r="A162" s="37"/>
      <c r="B162" s="38"/>
      <c r="C162" s="210" t="s">
        <v>240</v>
      </c>
      <c r="D162" s="210" t="s">
        <v>116</v>
      </c>
      <c r="E162" s="211" t="s">
        <v>241</v>
      </c>
      <c r="F162" s="212" t="s">
        <v>242</v>
      </c>
      <c r="G162" s="213" t="s">
        <v>146</v>
      </c>
      <c r="H162" s="214">
        <v>1</v>
      </c>
      <c r="I162" s="215"/>
      <c r="J162" s="216">
        <f>ROUND(I162*H162,2)</f>
        <v>0</v>
      </c>
      <c r="K162" s="212" t="s">
        <v>120</v>
      </c>
      <c r="L162" s="43"/>
      <c r="M162" s="217" t="s">
        <v>1</v>
      </c>
      <c r="N162" s="218" t="s">
        <v>41</v>
      </c>
      <c r="O162" s="90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238</v>
      </c>
      <c r="AT162" s="221" t="s">
        <v>116</v>
      </c>
      <c r="AU162" s="221" t="s">
        <v>112</v>
      </c>
      <c r="AY162" s="16" t="s">
        <v>113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112</v>
      </c>
      <c r="BK162" s="222">
        <f>ROUND(I162*H162,2)</f>
        <v>0</v>
      </c>
      <c r="BL162" s="16" t="s">
        <v>238</v>
      </c>
      <c r="BM162" s="221" t="s">
        <v>243</v>
      </c>
    </row>
    <row r="163" s="2" customFormat="1" ht="16.5" customHeight="1">
      <c r="A163" s="37"/>
      <c r="B163" s="38"/>
      <c r="C163" s="210" t="s">
        <v>244</v>
      </c>
      <c r="D163" s="210" t="s">
        <v>116</v>
      </c>
      <c r="E163" s="211" t="s">
        <v>245</v>
      </c>
      <c r="F163" s="212" t="s">
        <v>246</v>
      </c>
      <c r="G163" s="213" t="s">
        <v>146</v>
      </c>
      <c r="H163" s="214">
        <v>1</v>
      </c>
      <c r="I163" s="215"/>
      <c r="J163" s="216">
        <f>ROUND(I163*H163,2)</f>
        <v>0</v>
      </c>
      <c r="K163" s="212" t="s">
        <v>120</v>
      </c>
      <c r="L163" s="43"/>
      <c r="M163" s="217" t="s">
        <v>1</v>
      </c>
      <c r="N163" s="218" t="s">
        <v>41</v>
      </c>
      <c r="O163" s="90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238</v>
      </c>
      <c r="AT163" s="221" t="s">
        <v>116</v>
      </c>
      <c r="AU163" s="221" t="s">
        <v>112</v>
      </c>
      <c r="AY163" s="16" t="s">
        <v>113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112</v>
      </c>
      <c r="BK163" s="222">
        <f>ROUND(I163*H163,2)</f>
        <v>0</v>
      </c>
      <c r="BL163" s="16" t="s">
        <v>238</v>
      </c>
      <c r="BM163" s="221" t="s">
        <v>247</v>
      </c>
    </row>
    <row r="164" s="2" customFormat="1" ht="16.5" customHeight="1">
      <c r="A164" s="37"/>
      <c r="B164" s="38"/>
      <c r="C164" s="210" t="s">
        <v>248</v>
      </c>
      <c r="D164" s="210" t="s">
        <v>116</v>
      </c>
      <c r="E164" s="211" t="s">
        <v>249</v>
      </c>
      <c r="F164" s="212" t="s">
        <v>250</v>
      </c>
      <c r="G164" s="213" t="s">
        <v>146</v>
      </c>
      <c r="H164" s="214">
        <v>1</v>
      </c>
      <c r="I164" s="215"/>
      <c r="J164" s="216">
        <f>ROUND(I164*H164,2)</f>
        <v>0</v>
      </c>
      <c r="K164" s="212" t="s">
        <v>120</v>
      </c>
      <c r="L164" s="43"/>
      <c r="M164" s="217" t="s">
        <v>1</v>
      </c>
      <c r="N164" s="218" t="s">
        <v>41</v>
      </c>
      <c r="O164" s="90"/>
      <c r="P164" s="219">
        <f>O164*H164</f>
        <v>0</v>
      </c>
      <c r="Q164" s="219">
        <v>0.033119999999999997</v>
      </c>
      <c r="R164" s="219">
        <f>Q164*H164</f>
        <v>0.033119999999999997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121</v>
      </c>
      <c r="AT164" s="221" t="s">
        <v>116</v>
      </c>
      <c r="AU164" s="221" t="s">
        <v>112</v>
      </c>
      <c r="AY164" s="16" t="s">
        <v>113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112</v>
      </c>
      <c r="BK164" s="222">
        <f>ROUND(I164*H164,2)</f>
        <v>0</v>
      </c>
      <c r="BL164" s="16" t="s">
        <v>121</v>
      </c>
      <c r="BM164" s="221" t="s">
        <v>251</v>
      </c>
    </row>
    <row r="165" s="2" customFormat="1" ht="16.5" customHeight="1">
      <c r="A165" s="37"/>
      <c r="B165" s="38"/>
      <c r="C165" s="210" t="s">
        <v>252</v>
      </c>
      <c r="D165" s="210" t="s">
        <v>116</v>
      </c>
      <c r="E165" s="211" t="s">
        <v>253</v>
      </c>
      <c r="F165" s="212" t="s">
        <v>254</v>
      </c>
      <c r="G165" s="213" t="s">
        <v>146</v>
      </c>
      <c r="H165" s="214">
        <v>1</v>
      </c>
      <c r="I165" s="215"/>
      <c r="J165" s="216">
        <f>ROUND(I165*H165,2)</f>
        <v>0</v>
      </c>
      <c r="K165" s="212" t="s">
        <v>1</v>
      </c>
      <c r="L165" s="43"/>
      <c r="M165" s="217" t="s">
        <v>1</v>
      </c>
      <c r="N165" s="218" t="s">
        <v>41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238</v>
      </c>
      <c r="AT165" s="221" t="s">
        <v>116</v>
      </c>
      <c r="AU165" s="221" t="s">
        <v>112</v>
      </c>
      <c r="AY165" s="16" t="s">
        <v>113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112</v>
      </c>
      <c r="BK165" s="222">
        <f>ROUND(I165*H165,2)</f>
        <v>0</v>
      </c>
      <c r="BL165" s="16" t="s">
        <v>238</v>
      </c>
      <c r="BM165" s="221" t="s">
        <v>255</v>
      </c>
    </row>
    <row r="166" s="2" customFormat="1" ht="16.5" customHeight="1">
      <c r="A166" s="37"/>
      <c r="B166" s="38"/>
      <c r="C166" s="210" t="s">
        <v>256</v>
      </c>
      <c r="D166" s="210" t="s">
        <v>116</v>
      </c>
      <c r="E166" s="211" t="s">
        <v>257</v>
      </c>
      <c r="F166" s="212" t="s">
        <v>258</v>
      </c>
      <c r="G166" s="213" t="s">
        <v>146</v>
      </c>
      <c r="H166" s="214">
        <v>1</v>
      </c>
      <c r="I166" s="215"/>
      <c r="J166" s="216">
        <f>ROUND(I166*H166,2)</f>
        <v>0</v>
      </c>
      <c r="K166" s="212" t="s">
        <v>1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121</v>
      </c>
      <c r="AT166" s="221" t="s">
        <v>116</v>
      </c>
      <c r="AU166" s="221" t="s">
        <v>112</v>
      </c>
      <c r="AY166" s="16" t="s">
        <v>113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112</v>
      </c>
      <c r="BK166" s="222">
        <f>ROUND(I166*H166,2)</f>
        <v>0</v>
      </c>
      <c r="BL166" s="16" t="s">
        <v>121</v>
      </c>
      <c r="BM166" s="221" t="s">
        <v>259</v>
      </c>
    </row>
    <row r="167" s="2" customFormat="1" ht="16.5" customHeight="1">
      <c r="A167" s="37"/>
      <c r="B167" s="38"/>
      <c r="C167" s="210" t="s">
        <v>138</v>
      </c>
      <c r="D167" s="210" t="s">
        <v>116</v>
      </c>
      <c r="E167" s="211" t="s">
        <v>260</v>
      </c>
      <c r="F167" s="212" t="s">
        <v>261</v>
      </c>
      <c r="G167" s="213" t="s">
        <v>146</v>
      </c>
      <c r="H167" s="214">
        <v>1</v>
      </c>
      <c r="I167" s="215"/>
      <c r="J167" s="216">
        <f>ROUND(I167*H167,2)</f>
        <v>0</v>
      </c>
      <c r="K167" s="212" t="s">
        <v>1</v>
      </c>
      <c r="L167" s="43"/>
      <c r="M167" s="217" t="s">
        <v>1</v>
      </c>
      <c r="N167" s="218" t="s">
        <v>41</v>
      </c>
      <c r="O167" s="90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121</v>
      </c>
      <c r="AT167" s="221" t="s">
        <v>116</v>
      </c>
      <c r="AU167" s="221" t="s">
        <v>112</v>
      </c>
      <c r="AY167" s="16" t="s">
        <v>113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112</v>
      </c>
      <c r="BK167" s="222">
        <f>ROUND(I167*H167,2)</f>
        <v>0</v>
      </c>
      <c r="BL167" s="16" t="s">
        <v>121</v>
      </c>
      <c r="BM167" s="221" t="s">
        <v>262</v>
      </c>
    </row>
    <row r="168" s="2" customFormat="1" ht="21.75" customHeight="1">
      <c r="A168" s="37"/>
      <c r="B168" s="38"/>
      <c r="C168" s="210" t="s">
        <v>263</v>
      </c>
      <c r="D168" s="210" t="s">
        <v>116</v>
      </c>
      <c r="E168" s="211" t="s">
        <v>264</v>
      </c>
      <c r="F168" s="212" t="s">
        <v>265</v>
      </c>
      <c r="G168" s="213" t="s">
        <v>146</v>
      </c>
      <c r="H168" s="214">
        <v>1</v>
      </c>
      <c r="I168" s="215"/>
      <c r="J168" s="216">
        <f>ROUND(I168*H168,2)</f>
        <v>0</v>
      </c>
      <c r="K168" s="212" t="s">
        <v>1</v>
      </c>
      <c r="L168" s="43"/>
      <c r="M168" s="217" t="s">
        <v>1</v>
      </c>
      <c r="N168" s="218" t="s">
        <v>41</v>
      </c>
      <c r="O168" s="90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121</v>
      </c>
      <c r="AT168" s="221" t="s">
        <v>116</v>
      </c>
      <c r="AU168" s="221" t="s">
        <v>112</v>
      </c>
      <c r="AY168" s="16" t="s">
        <v>113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112</v>
      </c>
      <c r="BK168" s="222">
        <f>ROUND(I168*H168,2)</f>
        <v>0</v>
      </c>
      <c r="BL168" s="16" t="s">
        <v>121</v>
      </c>
      <c r="BM168" s="221" t="s">
        <v>266</v>
      </c>
    </row>
    <row r="169" s="2" customFormat="1" ht="24.15" customHeight="1">
      <c r="A169" s="37"/>
      <c r="B169" s="38"/>
      <c r="C169" s="210" t="s">
        <v>267</v>
      </c>
      <c r="D169" s="210" t="s">
        <v>116</v>
      </c>
      <c r="E169" s="211" t="s">
        <v>268</v>
      </c>
      <c r="F169" s="212" t="s">
        <v>269</v>
      </c>
      <c r="G169" s="213" t="s">
        <v>146</v>
      </c>
      <c r="H169" s="214">
        <v>1</v>
      </c>
      <c r="I169" s="215"/>
      <c r="J169" s="216">
        <f>ROUND(I169*H169,2)</f>
        <v>0</v>
      </c>
      <c r="K169" s="212" t="s">
        <v>1</v>
      </c>
      <c r="L169" s="43"/>
      <c r="M169" s="217" t="s">
        <v>1</v>
      </c>
      <c r="N169" s="218" t="s">
        <v>41</v>
      </c>
      <c r="O169" s="90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121</v>
      </c>
      <c r="AT169" s="221" t="s">
        <v>116</v>
      </c>
      <c r="AU169" s="221" t="s">
        <v>112</v>
      </c>
      <c r="AY169" s="16" t="s">
        <v>113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112</v>
      </c>
      <c r="BK169" s="222">
        <f>ROUND(I169*H169,2)</f>
        <v>0</v>
      </c>
      <c r="BL169" s="16" t="s">
        <v>121</v>
      </c>
      <c r="BM169" s="221" t="s">
        <v>270</v>
      </c>
    </row>
    <row r="170" s="2" customFormat="1" ht="16.5" customHeight="1">
      <c r="A170" s="37"/>
      <c r="B170" s="38"/>
      <c r="C170" s="210" t="s">
        <v>271</v>
      </c>
      <c r="D170" s="210" t="s">
        <v>116</v>
      </c>
      <c r="E170" s="211" t="s">
        <v>272</v>
      </c>
      <c r="F170" s="212" t="s">
        <v>273</v>
      </c>
      <c r="G170" s="213" t="s">
        <v>146</v>
      </c>
      <c r="H170" s="214">
        <v>1</v>
      </c>
      <c r="I170" s="215"/>
      <c r="J170" s="216">
        <f>ROUND(I170*H170,2)</f>
        <v>0</v>
      </c>
      <c r="K170" s="212" t="s">
        <v>1</v>
      </c>
      <c r="L170" s="43"/>
      <c r="M170" s="217" t="s">
        <v>1</v>
      </c>
      <c r="N170" s="218" t="s">
        <v>41</v>
      </c>
      <c r="O170" s="90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121</v>
      </c>
      <c r="AT170" s="221" t="s">
        <v>116</v>
      </c>
      <c r="AU170" s="221" t="s">
        <v>112</v>
      </c>
      <c r="AY170" s="16" t="s">
        <v>113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112</v>
      </c>
      <c r="BK170" s="222">
        <f>ROUND(I170*H170,2)</f>
        <v>0</v>
      </c>
      <c r="BL170" s="16" t="s">
        <v>121</v>
      </c>
      <c r="BM170" s="221" t="s">
        <v>274</v>
      </c>
    </row>
    <row r="171" s="2" customFormat="1" ht="21.75" customHeight="1">
      <c r="A171" s="37"/>
      <c r="B171" s="38"/>
      <c r="C171" s="210" t="s">
        <v>275</v>
      </c>
      <c r="D171" s="210" t="s">
        <v>116</v>
      </c>
      <c r="E171" s="211" t="s">
        <v>276</v>
      </c>
      <c r="F171" s="212" t="s">
        <v>277</v>
      </c>
      <c r="G171" s="213" t="s">
        <v>146</v>
      </c>
      <c r="H171" s="214">
        <v>1</v>
      </c>
      <c r="I171" s="215"/>
      <c r="J171" s="216">
        <f>ROUND(I171*H171,2)</f>
        <v>0</v>
      </c>
      <c r="K171" s="212" t="s">
        <v>1</v>
      </c>
      <c r="L171" s="43"/>
      <c r="M171" s="217" t="s">
        <v>1</v>
      </c>
      <c r="N171" s="218" t="s">
        <v>41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121</v>
      </c>
      <c r="AT171" s="221" t="s">
        <v>116</v>
      </c>
      <c r="AU171" s="221" t="s">
        <v>112</v>
      </c>
      <c r="AY171" s="16" t="s">
        <v>113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112</v>
      </c>
      <c r="BK171" s="222">
        <f>ROUND(I171*H171,2)</f>
        <v>0</v>
      </c>
      <c r="BL171" s="16" t="s">
        <v>121</v>
      </c>
      <c r="BM171" s="221" t="s">
        <v>278</v>
      </c>
    </row>
    <row r="172" s="2" customFormat="1" ht="16.5" customHeight="1">
      <c r="A172" s="37"/>
      <c r="B172" s="38"/>
      <c r="C172" s="210" t="s">
        <v>279</v>
      </c>
      <c r="D172" s="210" t="s">
        <v>116</v>
      </c>
      <c r="E172" s="211" t="s">
        <v>280</v>
      </c>
      <c r="F172" s="212" t="s">
        <v>281</v>
      </c>
      <c r="G172" s="213" t="s">
        <v>282</v>
      </c>
      <c r="H172" s="214">
        <v>8</v>
      </c>
      <c r="I172" s="215"/>
      <c r="J172" s="216">
        <f>ROUND(I172*H172,2)</f>
        <v>0</v>
      </c>
      <c r="K172" s="212" t="s">
        <v>1</v>
      </c>
      <c r="L172" s="43"/>
      <c r="M172" s="217" t="s">
        <v>1</v>
      </c>
      <c r="N172" s="218" t="s">
        <v>41</v>
      </c>
      <c r="O172" s="90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121</v>
      </c>
      <c r="AT172" s="221" t="s">
        <v>116</v>
      </c>
      <c r="AU172" s="221" t="s">
        <v>112</v>
      </c>
      <c r="AY172" s="16" t="s">
        <v>113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112</v>
      </c>
      <c r="BK172" s="222">
        <f>ROUND(I172*H172,2)</f>
        <v>0</v>
      </c>
      <c r="BL172" s="16" t="s">
        <v>121</v>
      </c>
      <c r="BM172" s="221" t="s">
        <v>283</v>
      </c>
    </row>
    <row r="173" s="2" customFormat="1" ht="24.15" customHeight="1">
      <c r="A173" s="37"/>
      <c r="B173" s="38"/>
      <c r="C173" s="210" t="s">
        <v>284</v>
      </c>
      <c r="D173" s="210" t="s">
        <v>116</v>
      </c>
      <c r="E173" s="211" t="s">
        <v>285</v>
      </c>
      <c r="F173" s="212" t="s">
        <v>286</v>
      </c>
      <c r="G173" s="213" t="s">
        <v>287</v>
      </c>
      <c r="H173" s="214">
        <v>150</v>
      </c>
      <c r="I173" s="215"/>
      <c r="J173" s="216">
        <f>ROUND(I173*H173,2)</f>
        <v>0</v>
      </c>
      <c r="K173" s="212" t="s">
        <v>120</v>
      </c>
      <c r="L173" s="43"/>
      <c r="M173" s="217" t="s">
        <v>1</v>
      </c>
      <c r="N173" s="218" t="s">
        <v>41</v>
      </c>
      <c r="O173" s="90"/>
      <c r="P173" s="219">
        <f>O173*H173</f>
        <v>0</v>
      </c>
      <c r="Q173" s="219">
        <v>3.4999999999999997E-05</v>
      </c>
      <c r="R173" s="219">
        <f>Q173*H173</f>
        <v>0.0052499999999999995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121</v>
      </c>
      <c r="AT173" s="221" t="s">
        <v>116</v>
      </c>
      <c r="AU173" s="221" t="s">
        <v>112</v>
      </c>
      <c r="AY173" s="16" t="s">
        <v>113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112</v>
      </c>
      <c r="BK173" s="222">
        <f>ROUND(I173*H173,2)</f>
        <v>0</v>
      </c>
      <c r="BL173" s="16" t="s">
        <v>121</v>
      </c>
      <c r="BM173" s="221" t="s">
        <v>288</v>
      </c>
    </row>
    <row r="174" s="2" customFormat="1" ht="24.15" customHeight="1">
      <c r="A174" s="37"/>
      <c r="B174" s="38"/>
      <c r="C174" s="210" t="s">
        <v>289</v>
      </c>
      <c r="D174" s="210" t="s">
        <v>116</v>
      </c>
      <c r="E174" s="211" t="s">
        <v>290</v>
      </c>
      <c r="F174" s="212" t="s">
        <v>291</v>
      </c>
      <c r="G174" s="213" t="s">
        <v>292</v>
      </c>
      <c r="H174" s="214">
        <v>0.33300000000000002</v>
      </c>
      <c r="I174" s="215"/>
      <c r="J174" s="216">
        <f>ROUND(I174*H174,2)</f>
        <v>0</v>
      </c>
      <c r="K174" s="212" t="s">
        <v>120</v>
      </c>
      <c r="L174" s="43"/>
      <c r="M174" s="217" t="s">
        <v>1</v>
      </c>
      <c r="N174" s="218" t="s">
        <v>41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121</v>
      </c>
      <c r="AT174" s="221" t="s">
        <v>116</v>
      </c>
      <c r="AU174" s="221" t="s">
        <v>112</v>
      </c>
      <c r="AY174" s="16" t="s">
        <v>113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112</v>
      </c>
      <c r="BK174" s="222">
        <f>ROUND(I174*H174,2)</f>
        <v>0</v>
      </c>
      <c r="BL174" s="16" t="s">
        <v>121</v>
      </c>
      <c r="BM174" s="221" t="s">
        <v>293</v>
      </c>
    </row>
    <row r="175" s="2" customFormat="1" ht="24.15" customHeight="1">
      <c r="A175" s="37"/>
      <c r="B175" s="38"/>
      <c r="C175" s="210" t="s">
        <v>294</v>
      </c>
      <c r="D175" s="210" t="s">
        <v>116</v>
      </c>
      <c r="E175" s="211" t="s">
        <v>295</v>
      </c>
      <c r="F175" s="212" t="s">
        <v>296</v>
      </c>
      <c r="G175" s="213" t="s">
        <v>292</v>
      </c>
      <c r="H175" s="214">
        <v>0.33300000000000002</v>
      </c>
      <c r="I175" s="215"/>
      <c r="J175" s="216">
        <f>ROUND(I175*H175,2)</f>
        <v>0</v>
      </c>
      <c r="K175" s="212" t="s">
        <v>120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121</v>
      </c>
      <c r="AT175" s="221" t="s">
        <v>116</v>
      </c>
      <c r="AU175" s="221" t="s">
        <v>112</v>
      </c>
      <c r="AY175" s="16" t="s">
        <v>113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112</v>
      </c>
      <c r="BK175" s="222">
        <f>ROUND(I175*H175,2)</f>
        <v>0</v>
      </c>
      <c r="BL175" s="16" t="s">
        <v>121</v>
      </c>
      <c r="BM175" s="221" t="s">
        <v>297</v>
      </c>
    </row>
    <row r="176" s="2" customFormat="1" ht="24.15" customHeight="1">
      <c r="A176" s="37"/>
      <c r="B176" s="38"/>
      <c r="C176" s="210" t="s">
        <v>298</v>
      </c>
      <c r="D176" s="210" t="s">
        <v>116</v>
      </c>
      <c r="E176" s="211" t="s">
        <v>299</v>
      </c>
      <c r="F176" s="212" t="s">
        <v>300</v>
      </c>
      <c r="G176" s="213" t="s">
        <v>292</v>
      </c>
      <c r="H176" s="214">
        <v>6.6600000000000001</v>
      </c>
      <c r="I176" s="215"/>
      <c r="J176" s="216">
        <f>ROUND(I176*H176,2)</f>
        <v>0</v>
      </c>
      <c r="K176" s="212" t="s">
        <v>120</v>
      </c>
      <c r="L176" s="43"/>
      <c r="M176" s="217" t="s">
        <v>1</v>
      </c>
      <c r="N176" s="218" t="s">
        <v>41</v>
      </c>
      <c r="O176" s="90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121</v>
      </c>
      <c r="AT176" s="221" t="s">
        <v>116</v>
      </c>
      <c r="AU176" s="221" t="s">
        <v>112</v>
      </c>
      <c r="AY176" s="16" t="s">
        <v>113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112</v>
      </c>
      <c r="BK176" s="222">
        <f>ROUND(I176*H176,2)</f>
        <v>0</v>
      </c>
      <c r="BL176" s="16" t="s">
        <v>121</v>
      </c>
      <c r="BM176" s="221" t="s">
        <v>301</v>
      </c>
    </row>
    <row r="177" s="13" customFormat="1">
      <c r="A177" s="13"/>
      <c r="B177" s="223"/>
      <c r="C177" s="224"/>
      <c r="D177" s="225" t="s">
        <v>123</v>
      </c>
      <c r="E177" s="226" t="s">
        <v>1</v>
      </c>
      <c r="F177" s="227" t="s">
        <v>302</v>
      </c>
      <c r="G177" s="224"/>
      <c r="H177" s="228">
        <v>6.6600000000000001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123</v>
      </c>
      <c r="AU177" s="234" t="s">
        <v>112</v>
      </c>
      <c r="AV177" s="13" t="s">
        <v>112</v>
      </c>
      <c r="AW177" s="13" t="s">
        <v>32</v>
      </c>
      <c r="AX177" s="13" t="s">
        <v>75</v>
      </c>
      <c r="AY177" s="234" t="s">
        <v>113</v>
      </c>
    </row>
    <row r="178" s="14" customFormat="1">
      <c r="A178" s="14"/>
      <c r="B178" s="235"/>
      <c r="C178" s="236"/>
      <c r="D178" s="225" t="s">
        <v>123</v>
      </c>
      <c r="E178" s="237" t="s">
        <v>1</v>
      </c>
      <c r="F178" s="238" t="s">
        <v>126</v>
      </c>
      <c r="G178" s="236"/>
      <c r="H178" s="239">
        <v>6.6600000000000001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123</v>
      </c>
      <c r="AU178" s="245" t="s">
        <v>112</v>
      </c>
      <c r="AV178" s="14" t="s">
        <v>127</v>
      </c>
      <c r="AW178" s="14" t="s">
        <v>32</v>
      </c>
      <c r="AX178" s="14" t="s">
        <v>80</v>
      </c>
      <c r="AY178" s="245" t="s">
        <v>113</v>
      </c>
    </row>
    <row r="179" s="2" customFormat="1" ht="33" customHeight="1">
      <c r="A179" s="37"/>
      <c r="B179" s="38"/>
      <c r="C179" s="210" t="s">
        <v>303</v>
      </c>
      <c r="D179" s="210" t="s">
        <v>116</v>
      </c>
      <c r="E179" s="211" t="s">
        <v>304</v>
      </c>
      <c r="F179" s="212" t="s">
        <v>305</v>
      </c>
      <c r="G179" s="213" t="s">
        <v>292</v>
      </c>
      <c r="H179" s="214">
        <v>0.33300000000000002</v>
      </c>
      <c r="I179" s="215"/>
      <c r="J179" s="216">
        <f>ROUND(I179*H179,2)</f>
        <v>0</v>
      </c>
      <c r="K179" s="212" t="s">
        <v>120</v>
      </c>
      <c r="L179" s="43"/>
      <c r="M179" s="217" t="s">
        <v>1</v>
      </c>
      <c r="N179" s="218" t="s">
        <v>41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121</v>
      </c>
      <c r="AT179" s="221" t="s">
        <v>116</v>
      </c>
      <c r="AU179" s="221" t="s">
        <v>112</v>
      </c>
      <c r="AY179" s="16" t="s">
        <v>113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112</v>
      </c>
      <c r="BK179" s="222">
        <f>ROUND(I179*H179,2)</f>
        <v>0</v>
      </c>
      <c r="BL179" s="16" t="s">
        <v>121</v>
      </c>
      <c r="BM179" s="221" t="s">
        <v>306</v>
      </c>
    </row>
    <row r="180" s="13" customFormat="1">
      <c r="A180" s="13"/>
      <c r="B180" s="223"/>
      <c r="C180" s="224"/>
      <c r="D180" s="225" t="s">
        <v>123</v>
      </c>
      <c r="E180" s="226" t="s">
        <v>1</v>
      </c>
      <c r="F180" s="227" t="s">
        <v>307</v>
      </c>
      <c r="G180" s="224"/>
      <c r="H180" s="228">
        <v>0.33300000000000002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123</v>
      </c>
      <c r="AU180" s="234" t="s">
        <v>112</v>
      </c>
      <c r="AV180" s="13" t="s">
        <v>112</v>
      </c>
      <c r="AW180" s="13" t="s">
        <v>32</v>
      </c>
      <c r="AX180" s="13" t="s">
        <v>80</v>
      </c>
      <c r="AY180" s="234" t="s">
        <v>113</v>
      </c>
    </row>
    <row r="181" s="2" customFormat="1" ht="24.15" customHeight="1">
      <c r="A181" s="37"/>
      <c r="B181" s="38"/>
      <c r="C181" s="210" t="s">
        <v>308</v>
      </c>
      <c r="D181" s="210" t="s">
        <v>116</v>
      </c>
      <c r="E181" s="211" t="s">
        <v>309</v>
      </c>
      <c r="F181" s="212" t="s">
        <v>310</v>
      </c>
      <c r="G181" s="213" t="s">
        <v>292</v>
      </c>
      <c r="H181" s="214">
        <v>0.33300000000000002</v>
      </c>
      <c r="I181" s="215"/>
      <c r="J181" s="216">
        <f>ROUND(I181*H181,2)</f>
        <v>0</v>
      </c>
      <c r="K181" s="212" t="s">
        <v>120</v>
      </c>
      <c r="L181" s="43"/>
      <c r="M181" s="217" t="s">
        <v>1</v>
      </c>
      <c r="N181" s="218" t="s">
        <v>41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121</v>
      </c>
      <c r="AT181" s="221" t="s">
        <v>116</v>
      </c>
      <c r="AU181" s="221" t="s">
        <v>112</v>
      </c>
      <c r="AY181" s="16" t="s">
        <v>113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112</v>
      </c>
      <c r="BK181" s="222">
        <f>ROUND(I181*H181,2)</f>
        <v>0</v>
      </c>
      <c r="BL181" s="16" t="s">
        <v>121</v>
      </c>
      <c r="BM181" s="221" t="s">
        <v>311</v>
      </c>
    </row>
    <row r="182" s="12" customFormat="1" ht="22.8" customHeight="1">
      <c r="A182" s="12"/>
      <c r="B182" s="194"/>
      <c r="C182" s="195"/>
      <c r="D182" s="196" t="s">
        <v>74</v>
      </c>
      <c r="E182" s="208" t="s">
        <v>312</v>
      </c>
      <c r="F182" s="208" t="s">
        <v>313</v>
      </c>
      <c r="G182" s="195"/>
      <c r="H182" s="195"/>
      <c r="I182" s="198"/>
      <c r="J182" s="209">
        <f>BK182</f>
        <v>0</v>
      </c>
      <c r="K182" s="195"/>
      <c r="L182" s="200"/>
      <c r="M182" s="201"/>
      <c r="N182" s="202"/>
      <c r="O182" s="202"/>
      <c r="P182" s="203">
        <f>SUM(P183:P185)</f>
        <v>0</v>
      </c>
      <c r="Q182" s="202"/>
      <c r="R182" s="203">
        <f>SUM(R183:R185)</f>
        <v>0.00080000000000000004</v>
      </c>
      <c r="S182" s="202"/>
      <c r="T182" s="204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5" t="s">
        <v>112</v>
      </c>
      <c r="AT182" s="206" t="s">
        <v>74</v>
      </c>
      <c r="AU182" s="206" t="s">
        <v>80</v>
      </c>
      <c r="AY182" s="205" t="s">
        <v>113</v>
      </c>
      <c r="BK182" s="207">
        <f>SUM(BK183:BK185)</f>
        <v>0</v>
      </c>
    </row>
    <row r="183" s="2" customFormat="1" ht="24.15" customHeight="1">
      <c r="A183" s="37"/>
      <c r="B183" s="38"/>
      <c r="C183" s="210" t="s">
        <v>314</v>
      </c>
      <c r="D183" s="210" t="s">
        <v>116</v>
      </c>
      <c r="E183" s="211" t="s">
        <v>315</v>
      </c>
      <c r="F183" s="212" t="s">
        <v>316</v>
      </c>
      <c r="G183" s="213" t="s">
        <v>119</v>
      </c>
      <c r="H183" s="214">
        <v>15</v>
      </c>
      <c r="I183" s="215"/>
      <c r="J183" s="216">
        <f>ROUND(I183*H183,2)</f>
        <v>0</v>
      </c>
      <c r="K183" s="212" t="s">
        <v>120</v>
      </c>
      <c r="L183" s="43"/>
      <c r="M183" s="217" t="s">
        <v>1</v>
      </c>
      <c r="N183" s="218" t="s">
        <v>41</v>
      </c>
      <c r="O183" s="90"/>
      <c r="P183" s="219">
        <f>O183*H183</f>
        <v>0</v>
      </c>
      <c r="Q183" s="219">
        <v>2.0000000000000002E-05</v>
      </c>
      <c r="R183" s="219">
        <f>Q183*H183</f>
        <v>0.00030000000000000003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121</v>
      </c>
      <c r="AT183" s="221" t="s">
        <v>116</v>
      </c>
      <c r="AU183" s="221" t="s">
        <v>112</v>
      </c>
      <c r="AY183" s="16" t="s">
        <v>113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112</v>
      </c>
      <c r="BK183" s="222">
        <f>ROUND(I183*H183,2)</f>
        <v>0</v>
      </c>
      <c r="BL183" s="16" t="s">
        <v>121</v>
      </c>
      <c r="BM183" s="221" t="s">
        <v>317</v>
      </c>
    </row>
    <row r="184" s="2" customFormat="1" ht="24.15" customHeight="1">
      <c r="A184" s="37"/>
      <c r="B184" s="38"/>
      <c r="C184" s="210" t="s">
        <v>318</v>
      </c>
      <c r="D184" s="210" t="s">
        <v>116</v>
      </c>
      <c r="E184" s="211" t="s">
        <v>319</v>
      </c>
      <c r="F184" s="212" t="s">
        <v>320</v>
      </c>
      <c r="G184" s="213" t="s">
        <v>119</v>
      </c>
      <c r="H184" s="214">
        <v>10</v>
      </c>
      <c r="I184" s="215"/>
      <c r="J184" s="216">
        <f>ROUND(I184*H184,2)</f>
        <v>0</v>
      </c>
      <c r="K184" s="212" t="s">
        <v>120</v>
      </c>
      <c r="L184" s="43"/>
      <c r="M184" s="217" t="s">
        <v>1</v>
      </c>
      <c r="N184" s="218" t="s">
        <v>41</v>
      </c>
      <c r="O184" s="90"/>
      <c r="P184" s="219">
        <f>O184*H184</f>
        <v>0</v>
      </c>
      <c r="Q184" s="219">
        <v>2.0000000000000002E-05</v>
      </c>
      <c r="R184" s="219">
        <f>Q184*H184</f>
        <v>0.00020000000000000001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121</v>
      </c>
      <c r="AT184" s="221" t="s">
        <v>116</v>
      </c>
      <c r="AU184" s="221" t="s">
        <v>112</v>
      </c>
      <c r="AY184" s="16" t="s">
        <v>113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112</v>
      </c>
      <c r="BK184" s="222">
        <f>ROUND(I184*H184,2)</f>
        <v>0</v>
      </c>
      <c r="BL184" s="16" t="s">
        <v>121</v>
      </c>
      <c r="BM184" s="221" t="s">
        <v>321</v>
      </c>
    </row>
    <row r="185" s="2" customFormat="1" ht="24.15" customHeight="1">
      <c r="A185" s="37"/>
      <c r="B185" s="38"/>
      <c r="C185" s="210" t="s">
        <v>322</v>
      </c>
      <c r="D185" s="210" t="s">
        <v>116</v>
      </c>
      <c r="E185" s="211" t="s">
        <v>323</v>
      </c>
      <c r="F185" s="212" t="s">
        <v>324</v>
      </c>
      <c r="G185" s="213" t="s">
        <v>119</v>
      </c>
      <c r="H185" s="214">
        <v>10</v>
      </c>
      <c r="I185" s="215"/>
      <c r="J185" s="216">
        <f>ROUND(I185*H185,2)</f>
        <v>0</v>
      </c>
      <c r="K185" s="212" t="s">
        <v>120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3.0000000000000001E-05</v>
      </c>
      <c r="R185" s="219">
        <f>Q185*H185</f>
        <v>0.00030000000000000003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121</v>
      </c>
      <c r="AT185" s="221" t="s">
        <v>116</v>
      </c>
      <c r="AU185" s="221" t="s">
        <v>112</v>
      </c>
      <c r="AY185" s="16" t="s">
        <v>113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112</v>
      </c>
      <c r="BK185" s="222">
        <f>ROUND(I185*H185,2)</f>
        <v>0</v>
      </c>
      <c r="BL185" s="16" t="s">
        <v>121</v>
      </c>
      <c r="BM185" s="221" t="s">
        <v>325</v>
      </c>
    </row>
    <row r="186" s="12" customFormat="1" ht="22.8" customHeight="1">
      <c r="A186" s="12"/>
      <c r="B186" s="194"/>
      <c r="C186" s="195"/>
      <c r="D186" s="196" t="s">
        <v>74</v>
      </c>
      <c r="E186" s="208" t="s">
        <v>326</v>
      </c>
      <c r="F186" s="208" t="s">
        <v>327</v>
      </c>
      <c r="G186" s="195"/>
      <c r="H186" s="195"/>
      <c r="I186" s="198"/>
      <c r="J186" s="209">
        <f>BK186</f>
        <v>0</v>
      </c>
      <c r="K186" s="195"/>
      <c r="L186" s="200"/>
      <c r="M186" s="201"/>
      <c r="N186" s="202"/>
      <c r="O186" s="202"/>
      <c r="P186" s="203">
        <f>SUM(P187:P190)</f>
        <v>0</v>
      </c>
      <c r="Q186" s="202"/>
      <c r="R186" s="203">
        <f>SUM(R187:R190)</f>
        <v>0</v>
      </c>
      <c r="S186" s="202"/>
      <c r="T186" s="204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5" t="s">
        <v>127</v>
      </c>
      <c r="AT186" s="206" t="s">
        <v>74</v>
      </c>
      <c r="AU186" s="206" t="s">
        <v>80</v>
      </c>
      <c r="AY186" s="205" t="s">
        <v>113</v>
      </c>
      <c r="BK186" s="207">
        <f>SUM(BK187:BK190)</f>
        <v>0</v>
      </c>
    </row>
    <row r="187" s="2" customFormat="1" ht="16.5" customHeight="1">
      <c r="A187" s="37"/>
      <c r="B187" s="38"/>
      <c r="C187" s="210" t="s">
        <v>328</v>
      </c>
      <c r="D187" s="210" t="s">
        <v>116</v>
      </c>
      <c r="E187" s="211" t="s">
        <v>329</v>
      </c>
      <c r="F187" s="212" t="s">
        <v>330</v>
      </c>
      <c r="G187" s="213" t="s">
        <v>80</v>
      </c>
      <c r="H187" s="214">
        <v>1</v>
      </c>
      <c r="I187" s="215"/>
      <c r="J187" s="216">
        <f>ROUND(I187*H187,2)</f>
        <v>0</v>
      </c>
      <c r="K187" s="212" t="s">
        <v>120</v>
      </c>
      <c r="L187" s="43"/>
      <c r="M187" s="217" t="s">
        <v>1</v>
      </c>
      <c r="N187" s="218" t="s">
        <v>41</v>
      </c>
      <c r="O187" s="90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238</v>
      </c>
      <c r="AT187" s="221" t="s">
        <v>116</v>
      </c>
      <c r="AU187" s="221" t="s">
        <v>112</v>
      </c>
      <c r="AY187" s="16" t="s">
        <v>113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112</v>
      </c>
      <c r="BK187" s="222">
        <f>ROUND(I187*H187,2)</f>
        <v>0</v>
      </c>
      <c r="BL187" s="16" t="s">
        <v>238</v>
      </c>
      <c r="BM187" s="221" t="s">
        <v>331</v>
      </c>
    </row>
    <row r="188" s="2" customFormat="1" ht="16.5" customHeight="1">
      <c r="A188" s="37"/>
      <c r="B188" s="38"/>
      <c r="C188" s="210" t="s">
        <v>332</v>
      </c>
      <c r="D188" s="210" t="s">
        <v>116</v>
      </c>
      <c r="E188" s="211" t="s">
        <v>333</v>
      </c>
      <c r="F188" s="212" t="s">
        <v>334</v>
      </c>
      <c r="G188" s="213" t="s">
        <v>146</v>
      </c>
      <c r="H188" s="214">
        <v>1</v>
      </c>
      <c r="I188" s="215"/>
      <c r="J188" s="216">
        <f>ROUND(I188*H188,2)</f>
        <v>0</v>
      </c>
      <c r="K188" s="212" t="s">
        <v>120</v>
      </c>
      <c r="L188" s="43"/>
      <c r="M188" s="217" t="s">
        <v>1</v>
      </c>
      <c r="N188" s="218" t="s">
        <v>41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238</v>
      </c>
      <c r="AT188" s="221" t="s">
        <v>116</v>
      </c>
      <c r="AU188" s="221" t="s">
        <v>112</v>
      </c>
      <c r="AY188" s="16" t="s">
        <v>113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112</v>
      </c>
      <c r="BK188" s="222">
        <f>ROUND(I188*H188,2)</f>
        <v>0</v>
      </c>
      <c r="BL188" s="16" t="s">
        <v>238</v>
      </c>
      <c r="BM188" s="221" t="s">
        <v>335</v>
      </c>
    </row>
    <row r="189" s="2" customFormat="1" ht="16.5" customHeight="1">
      <c r="A189" s="37"/>
      <c r="B189" s="38"/>
      <c r="C189" s="210" t="s">
        <v>336</v>
      </c>
      <c r="D189" s="210" t="s">
        <v>116</v>
      </c>
      <c r="E189" s="211" t="s">
        <v>337</v>
      </c>
      <c r="F189" s="212" t="s">
        <v>338</v>
      </c>
      <c r="G189" s="213" t="s">
        <v>146</v>
      </c>
      <c r="H189" s="214">
        <v>1</v>
      </c>
      <c r="I189" s="215"/>
      <c r="J189" s="216">
        <f>ROUND(I189*H189,2)</f>
        <v>0</v>
      </c>
      <c r="K189" s="212" t="s">
        <v>120</v>
      </c>
      <c r="L189" s="43"/>
      <c r="M189" s="217" t="s">
        <v>1</v>
      </c>
      <c r="N189" s="218" t="s">
        <v>41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238</v>
      </c>
      <c r="AT189" s="221" t="s">
        <v>116</v>
      </c>
      <c r="AU189" s="221" t="s">
        <v>112</v>
      </c>
      <c r="AY189" s="16" t="s">
        <v>113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112</v>
      </c>
      <c r="BK189" s="222">
        <f>ROUND(I189*H189,2)</f>
        <v>0</v>
      </c>
      <c r="BL189" s="16" t="s">
        <v>238</v>
      </c>
      <c r="BM189" s="221" t="s">
        <v>339</v>
      </c>
    </row>
    <row r="190" s="2" customFormat="1" ht="16.5" customHeight="1">
      <c r="A190" s="37"/>
      <c r="B190" s="38"/>
      <c r="C190" s="210" t="s">
        <v>340</v>
      </c>
      <c r="D190" s="210" t="s">
        <v>116</v>
      </c>
      <c r="E190" s="211" t="s">
        <v>341</v>
      </c>
      <c r="F190" s="212" t="s">
        <v>342</v>
      </c>
      <c r="G190" s="213" t="s">
        <v>146</v>
      </c>
      <c r="H190" s="214">
        <v>1</v>
      </c>
      <c r="I190" s="215"/>
      <c r="J190" s="216">
        <f>ROUND(I190*H190,2)</f>
        <v>0</v>
      </c>
      <c r="K190" s="212" t="s">
        <v>120</v>
      </c>
      <c r="L190" s="43"/>
      <c r="M190" s="217" t="s">
        <v>1</v>
      </c>
      <c r="N190" s="218" t="s">
        <v>41</v>
      </c>
      <c r="O190" s="90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238</v>
      </c>
      <c r="AT190" s="221" t="s">
        <v>116</v>
      </c>
      <c r="AU190" s="221" t="s">
        <v>112</v>
      </c>
      <c r="AY190" s="16" t="s">
        <v>113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112</v>
      </c>
      <c r="BK190" s="222">
        <f>ROUND(I190*H190,2)</f>
        <v>0</v>
      </c>
      <c r="BL190" s="16" t="s">
        <v>238</v>
      </c>
      <c r="BM190" s="221" t="s">
        <v>343</v>
      </c>
    </row>
    <row r="191" s="12" customFormat="1" ht="25.92" customHeight="1">
      <c r="A191" s="12"/>
      <c r="B191" s="194"/>
      <c r="C191" s="195"/>
      <c r="D191" s="196" t="s">
        <v>74</v>
      </c>
      <c r="E191" s="197" t="s">
        <v>344</v>
      </c>
      <c r="F191" s="197" t="s">
        <v>345</v>
      </c>
      <c r="G191" s="195"/>
      <c r="H191" s="195"/>
      <c r="I191" s="198"/>
      <c r="J191" s="199">
        <f>BK191</f>
        <v>0</v>
      </c>
      <c r="K191" s="195"/>
      <c r="L191" s="200"/>
      <c r="M191" s="201"/>
      <c r="N191" s="202"/>
      <c r="O191" s="202"/>
      <c r="P191" s="203">
        <f>P192</f>
        <v>0</v>
      </c>
      <c r="Q191" s="202"/>
      <c r="R191" s="203">
        <f>R192</f>
        <v>0</v>
      </c>
      <c r="S191" s="202"/>
      <c r="T191" s="20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5" t="s">
        <v>127</v>
      </c>
      <c r="AT191" s="206" t="s">
        <v>74</v>
      </c>
      <c r="AU191" s="206" t="s">
        <v>75</v>
      </c>
      <c r="AY191" s="205" t="s">
        <v>113</v>
      </c>
      <c r="BK191" s="207">
        <f>BK192</f>
        <v>0</v>
      </c>
    </row>
    <row r="192" s="2" customFormat="1" ht="16.5" customHeight="1">
      <c r="A192" s="37"/>
      <c r="B192" s="38"/>
      <c r="C192" s="210" t="s">
        <v>346</v>
      </c>
      <c r="D192" s="210" t="s">
        <v>116</v>
      </c>
      <c r="E192" s="211" t="s">
        <v>347</v>
      </c>
      <c r="F192" s="212" t="s">
        <v>348</v>
      </c>
      <c r="G192" s="213" t="s">
        <v>282</v>
      </c>
      <c r="H192" s="214">
        <v>57</v>
      </c>
      <c r="I192" s="215"/>
      <c r="J192" s="216">
        <f>ROUND(I192*H192,2)</f>
        <v>0</v>
      </c>
      <c r="K192" s="212" t="s">
        <v>120</v>
      </c>
      <c r="L192" s="43"/>
      <c r="M192" s="257" t="s">
        <v>1</v>
      </c>
      <c r="N192" s="258" t="s">
        <v>41</v>
      </c>
      <c r="O192" s="259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349</v>
      </c>
      <c r="AT192" s="221" t="s">
        <v>116</v>
      </c>
      <c r="AU192" s="221" t="s">
        <v>80</v>
      </c>
      <c r="AY192" s="16" t="s">
        <v>113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112</v>
      </c>
      <c r="BK192" s="222">
        <f>ROUND(I192*H192,2)</f>
        <v>0</v>
      </c>
      <c r="BL192" s="16" t="s">
        <v>349</v>
      </c>
      <c r="BM192" s="221" t="s">
        <v>350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eBLLIYsmB+Tf/IwLD/rOZQa2gkF03Pjc3/pg8b8M+hZptu4Xct1Br7YkVnlXgp+iyxQTC5F2twh4lwLBHhzCXg==" hashValue="UJGx4iwhiFgjwxr0tgeT22cen6l7qh3V/pArgXHsc+2WdXBFU9+N1cWlOxTdl+xsu9pR6kE37XP7NBZxnaVNHA==" algorithmName="SHA-512" password="CC35"/>
  <autoFilter ref="C120:K19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Drda</dc:creator>
  <cp:lastModifiedBy>Zdeněk Drda</cp:lastModifiedBy>
  <dcterms:created xsi:type="dcterms:W3CDTF">2025-03-04T05:58:07Z</dcterms:created>
  <dcterms:modified xsi:type="dcterms:W3CDTF">2025-03-04T05:58:12Z</dcterms:modified>
</cp:coreProperties>
</file>