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akub\Downloads\"/>
    </mc:Choice>
  </mc:AlternateContent>
  <bookViews>
    <workbookView xWindow="0" yWindow="0" windowWidth="0" windowHeight="0"/>
  </bookViews>
  <sheets>
    <sheet name="Rekapitulace stavby" sheetId="1" r:id="rId1"/>
    <sheet name="Objekt1 - 594" sheetId="2" r:id="rId2"/>
    <sheet name="Objekt2 - 595" sheetId="3" r:id="rId3"/>
    <sheet name="Objekt3 - 596" sheetId="4" r:id="rId4"/>
    <sheet name="Objekt4 - 597" sheetId="5" r:id="rId5"/>
    <sheet name="Objekt5 - 598" sheetId="6" r:id="rId6"/>
    <sheet name="Objekt6 - 599" sheetId="7" r:id="rId7"/>
    <sheet name="Objekt7 - 614" sheetId="8" r:id="rId8"/>
    <sheet name="Objekt8 - 615" sheetId="9" r:id="rId9"/>
  </sheets>
  <definedNames>
    <definedName name="_xlnm.Print_Area" localSheetId="0">'Rekapitulace stavby'!$D$4:$AO$76,'Rekapitulace stavby'!$C$82:$AQ$103</definedName>
    <definedName name="_xlnm.Print_Titles" localSheetId="0">'Rekapitulace stavby'!$92:$92</definedName>
    <definedName name="_xlnm._FilterDatabase" localSheetId="1" hidden="1">'Objekt1 - 594'!$C$126:$K$327</definedName>
    <definedName name="_xlnm.Print_Area" localSheetId="1">'Objekt1 - 594'!$C$4:$J$76,'Objekt1 - 594'!$C$82:$J$108,'Objekt1 - 594'!$C$114:$K$327</definedName>
    <definedName name="_xlnm.Print_Titles" localSheetId="1">'Objekt1 - 594'!$126:$126</definedName>
    <definedName name="_xlnm._FilterDatabase" localSheetId="2" hidden="1">'Objekt2 - 595'!$C$126:$K$326</definedName>
    <definedName name="_xlnm.Print_Area" localSheetId="2">'Objekt2 - 595'!$C$4:$J$76,'Objekt2 - 595'!$C$82:$J$108,'Objekt2 - 595'!$C$114:$K$326</definedName>
    <definedName name="_xlnm.Print_Titles" localSheetId="2">'Objekt2 - 595'!$126:$126</definedName>
    <definedName name="_xlnm._FilterDatabase" localSheetId="3" hidden="1">'Objekt3 - 596'!$C$126:$K$327</definedName>
    <definedName name="_xlnm.Print_Area" localSheetId="3">'Objekt3 - 596'!$C$4:$J$76,'Objekt3 - 596'!$C$82:$J$108,'Objekt3 - 596'!$C$114:$K$327</definedName>
    <definedName name="_xlnm.Print_Titles" localSheetId="3">'Objekt3 - 596'!$126:$126</definedName>
    <definedName name="_xlnm._FilterDatabase" localSheetId="4" hidden="1">'Objekt4 - 597'!$C$126:$K$327</definedName>
    <definedName name="_xlnm.Print_Area" localSheetId="4">'Objekt4 - 597'!$C$4:$J$76,'Objekt4 - 597'!$C$82:$J$108,'Objekt4 - 597'!$C$114:$K$327</definedName>
    <definedName name="_xlnm.Print_Titles" localSheetId="4">'Objekt4 - 597'!$126:$126</definedName>
    <definedName name="_xlnm._FilterDatabase" localSheetId="5" hidden="1">'Objekt5 - 598'!$C$126:$K$326</definedName>
    <definedName name="_xlnm.Print_Area" localSheetId="5">'Objekt5 - 598'!$C$4:$J$76,'Objekt5 - 598'!$C$82:$J$108,'Objekt5 - 598'!$C$114:$K$326</definedName>
    <definedName name="_xlnm.Print_Titles" localSheetId="5">'Objekt5 - 598'!$126:$126</definedName>
    <definedName name="_xlnm._FilterDatabase" localSheetId="6" hidden="1">'Objekt6 - 599'!$C$126:$K$327</definedName>
    <definedName name="_xlnm.Print_Area" localSheetId="6">'Objekt6 - 599'!$C$4:$J$76,'Objekt6 - 599'!$C$82:$J$108,'Objekt6 - 599'!$C$114:$K$327</definedName>
    <definedName name="_xlnm.Print_Titles" localSheetId="6">'Objekt6 - 599'!$126:$126</definedName>
    <definedName name="_xlnm._FilterDatabase" localSheetId="7" hidden="1">'Objekt7 - 614'!$C$126:$K$325</definedName>
    <definedName name="_xlnm.Print_Area" localSheetId="7">'Objekt7 - 614'!$C$4:$J$76,'Objekt7 - 614'!$C$82:$J$108,'Objekt7 - 614'!$C$114:$K$325</definedName>
    <definedName name="_xlnm.Print_Titles" localSheetId="7">'Objekt7 - 614'!$126:$126</definedName>
    <definedName name="_xlnm._FilterDatabase" localSheetId="8" hidden="1">'Objekt8 - 615'!$C$126:$K$325</definedName>
    <definedName name="_xlnm.Print_Area" localSheetId="8">'Objekt8 - 615'!$C$4:$J$76,'Objekt8 - 615'!$C$82:$J$108,'Objekt8 - 615'!$C$114:$K$325</definedName>
    <definedName name="_xlnm.Print_Titles" localSheetId="8">'Objekt8 - 615'!$126:$126</definedName>
  </definedNames>
  <calcPr/>
</workbook>
</file>

<file path=xl/calcChain.xml><?xml version="1.0" encoding="utf-8"?>
<calcChain xmlns="http://schemas.openxmlformats.org/spreadsheetml/2006/main">
  <c i="9" l="1" r="J37"/>
  <c r="J36"/>
  <c i="1" r="AY102"/>
  <c i="9" r="J35"/>
  <c i="1" r="AX102"/>
  <c i="9"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15"/>
  <c r="BH315"/>
  <c r="BG315"/>
  <c r="BE315"/>
  <c r="T315"/>
  <c r="R315"/>
  <c r="P315"/>
  <c r="BI308"/>
  <c r="BH308"/>
  <c r="BG308"/>
  <c r="BE308"/>
  <c r="T308"/>
  <c r="R308"/>
  <c r="P308"/>
  <c r="BI301"/>
  <c r="BH301"/>
  <c r="BG301"/>
  <c r="BE301"/>
  <c r="T301"/>
  <c r="R301"/>
  <c r="P301"/>
  <c r="BI294"/>
  <c r="BH294"/>
  <c r="BG294"/>
  <c r="BE294"/>
  <c r="T294"/>
  <c r="R294"/>
  <c r="P294"/>
  <c r="BI291"/>
  <c r="BH291"/>
  <c r="BG291"/>
  <c r="BE291"/>
  <c r="T291"/>
  <c r="R291"/>
  <c r="P291"/>
  <c r="BI284"/>
  <c r="BH284"/>
  <c r="BG284"/>
  <c r="BE284"/>
  <c r="T284"/>
  <c r="R284"/>
  <c r="P284"/>
  <c r="BI281"/>
  <c r="BH281"/>
  <c r="BG281"/>
  <c r="BE281"/>
  <c r="T281"/>
  <c r="R281"/>
  <c r="P281"/>
  <c r="BI274"/>
  <c r="BH274"/>
  <c r="BG274"/>
  <c r="BE274"/>
  <c r="T274"/>
  <c r="R274"/>
  <c r="P274"/>
  <c r="BI266"/>
  <c r="BH266"/>
  <c r="BG266"/>
  <c r="BE266"/>
  <c r="T266"/>
  <c r="T257"/>
  <c r="R266"/>
  <c r="R257"/>
  <c r="P266"/>
  <c r="P257"/>
  <c r="BI258"/>
  <c r="BH258"/>
  <c r="BG258"/>
  <c r="BE258"/>
  <c r="T258"/>
  <c r="R258"/>
  <c r="P258"/>
  <c r="BI256"/>
  <c r="BH256"/>
  <c r="BG256"/>
  <c r="BE256"/>
  <c r="T256"/>
  <c r="R256"/>
  <c r="P256"/>
  <c r="BI255"/>
  <c r="BH255"/>
  <c r="BG255"/>
  <c r="BE255"/>
  <c r="T255"/>
  <c r="R255"/>
  <c r="P255"/>
  <c r="BI252"/>
  <c r="BH252"/>
  <c r="BG252"/>
  <c r="BE252"/>
  <c r="T252"/>
  <c r="R252"/>
  <c r="P252"/>
  <c r="BI248"/>
  <c r="BH248"/>
  <c r="BG248"/>
  <c r="BE248"/>
  <c r="T248"/>
  <c r="R248"/>
  <c r="P248"/>
  <c r="BI247"/>
  <c r="BH247"/>
  <c r="BG247"/>
  <c r="BE247"/>
  <c r="T247"/>
  <c r="R247"/>
  <c r="P247"/>
  <c r="BI244"/>
  <c r="BH244"/>
  <c r="BG244"/>
  <c r="BE244"/>
  <c r="T244"/>
  <c r="R244"/>
  <c r="P244"/>
  <c r="BI243"/>
  <c r="BH243"/>
  <c r="BG243"/>
  <c r="BE243"/>
  <c r="T243"/>
  <c r="R243"/>
  <c r="P243"/>
  <c r="BI237"/>
  <c r="BH237"/>
  <c r="BG237"/>
  <c r="BE237"/>
  <c r="T237"/>
  <c r="R237"/>
  <c r="P237"/>
  <c r="BI231"/>
  <c r="BH231"/>
  <c r="BG231"/>
  <c r="BE231"/>
  <c r="T231"/>
  <c r="R231"/>
  <c r="P231"/>
  <c r="BI230"/>
  <c r="BH230"/>
  <c r="BG230"/>
  <c r="BE230"/>
  <c r="T230"/>
  <c r="R230"/>
  <c r="P230"/>
  <c r="BI228"/>
  <c r="BH228"/>
  <c r="BG228"/>
  <c r="BE228"/>
  <c r="T228"/>
  <c r="R228"/>
  <c r="P228"/>
  <c r="BI227"/>
  <c r="BH227"/>
  <c r="BG227"/>
  <c r="BE227"/>
  <c r="T227"/>
  <c r="R227"/>
  <c r="P227"/>
  <c r="BI225"/>
  <c r="BH225"/>
  <c r="BG225"/>
  <c r="BE225"/>
  <c r="T225"/>
  <c r="R225"/>
  <c r="P225"/>
  <c r="BI224"/>
  <c r="BH224"/>
  <c r="BG224"/>
  <c r="BE224"/>
  <c r="T224"/>
  <c r="R224"/>
  <c r="P224"/>
  <c r="BI221"/>
  <c r="BH221"/>
  <c r="BG221"/>
  <c r="BE221"/>
  <c r="T221"/>
  <c r="R221"/>
  <c r="P221"/>
  <c r="BI219"/>
  <c r="BH219"/>
  <c r="BG219"/>
  <c r="BE219"/>
  <c r="T219"/>
  <c r="R219"/>
  <c r="P219"/>
  <c r="BI218"/>
  <c r="BH218"/>
  <c r="BG218"/>
  <c r="BE218"/>
  <c r="T218"/>
  <c r="R218"/>
  <c r="P218"/>
  <c r="BI214"/>
  <c r="BH214"/>
  <c r="BG214"/>
  <c r="BE214"/>
  <c r="T214"/>
  <c r="R214"/>
  <c r="P214"/>
  <c r="BI210"/>
  <c r="BH210"/>
  <c r="BG210"/>
  <c r="BE210"/>
  <c r="T210"/>
  <c r="R210"/>
  <c r="P210"/>
  <c r="BI206"/>
  <c r="BH206"/>
  <c r="BG206"/>
  <c r="BE206"/>
  <c r="T206"/>
  <c r="R206"/>
  <c r="P206"/>
  <c r="BI205"/>
  <c r="BH205"/>
  <c r="BG205"/>
  <c r="BE205"/>
  <c r="T205"/>
  <c r="R205"/>
  <c r="P205"/>
  <c r="BI202"/>
  <c r="BH202"/>
  <c r="BG202"/>
  <c r="BE202"/>
  <c r="T202"/>
  <c r="R202"/>
  <c r="P202"/>
  <c r="BI199"/>
  <c r="BH199"/>
  <c r="BG199"/>
  <c r="BE199"/>
  <c r="T199"/>
  <c r="T198"/>
  <c r="R199"/>
  <c r="R198"/>
  <c r="P199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0"/>
  <c r="BH190"/>
  <c r="BG190"/>
  <c r="BE190"/>
  <c r="T190"/>
  <c r="R190"/>
  <c r="P190"/>
  <c r="BI187"/>
  <c r="BH187"/>
  <c r="BG187"/>
  <c r="BE187"/>
  <c r="T187"/>
  <c r="R187"/>
  <c r="P187"/>
  <c r="BI184"/>
  <c r="BH184"/>
  <c r="BG184"/>
  <c r="BE184"/>
  <c r="T184"/>
  <c r="R184"/>
  <c r="P184"/>
  <c r="BI176"/>
  <c r="BH176"/>
  <c r="BG176"/>
  <c r="BE176"/>
  <c r="T176"/>
  <c r="R176"/>
  <c r="P176"/>
  <c r="BI169"/>
  <c r="BH169"/>
  <c r="BG169"/>
  <c r="BE169"/>
  <c r="T169"/>
  <c r="R169"/>
  <c r="P169"/>
  <c r="BI160"/>
  <c r="BH160"/>
  <c r="BG160"/>
  <c r="BE160"/>
  <c r="T160"/>
  <c r="R160"/>
  <c r="P160"/>
  <c r="BI151"/>
  <c r="BH151"/>
  <c r="BG151"/>
  <c r="BE151"/>
  <c r="T151"/>
  <c r="R151"/>
  <c r="P151"/>
  <c r="BI150"/>
  <c r="BH150"/>
  <c r="BG150"/>
  <c r="BE150"/>
  <c r="T150"/>
  <c r="R150"/>
  <c r="P150"/>
  <c r="BI143"/>
  <c r="BH143"/>
  <c r="BG143"/>
  <c r="BE143"/>
  <c r="T143"/>
  <c r="R143"/>
  <c r="P143"/>
  <c r="BI136"/>
  <c r="BH136"/>
  <c r="BG136"/>
  <c r="BE136"/>
  <c r="T136"/>
  <c r="R136"/>
  <c r="P136"/>
  <c r="BI130"/>
  <c r="BH130"/>
  <c r="BG130"/>
  <c r="BE130"/>
  <c r="T130"/>
  <c r="R130"/>
  <c r="P130"/>
  <c r="F121"/>
  <c r="E119"/>
  <c r="F89"/>
  <c r="E87"/>
  <c r="J24"/>
  <c r="E24"/>
  <c r="J92"/>
  <c r="J23"/>
  <c r="J21"/>
  <c r="E21"/>
  <c r="J123"/>
  <c r="J20"/>
  <c r="J18"/>
  <c r="E18"/>
  <c r="F92"/>
  <c r="J17"/>
  <c r="J15"/>
  <c r="E15"/>
  <c r="F91"/>
  <c r="J14"/>
  <c r="J12"/>
  <c r="J89"/>
  <c r="E7"/>
  <c r="E85"/>
  <c i="8" r="J37"/>
  <c r="J36"/>
  <c i="1" r="AY101"/>
  <c i="8" r="J35"/>
  <c i="1" r="AX101"/>
  <c i="8"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15"/>
  <c r="BH315"/>
  <c r="BG315"/>
  <c r="BE315"/>
  <c r="T315"/>
  <c r="R315"/>
  <c r="P315"/>
  <c r="BI308"/>
  <c r="BH308"/>
  <c r="BG308"/>
  <c r="BE308"/>
  <c r="T308"/>
  <c r="R308"/>
  <c r="P308"/>
  <c r="BI301"/>
  <c r="BH301"/>
  <c r="BG301"/>
  <c r="BE301"/>
  <c r="T301"/>
  <c r="R301"/>
  <c r="P301"/>
  <c r="BI294"/>
  <c r="BH294"/>
  <c r="BG294"/>
  <c r="BE294"/>
  <c r="T294"/>
  <c r="R294"/>
  <c r="P294"/>
  <c r="BI291"/>
  <c r="BH291"/>
  <c r="BG291"/>
  <c r="BE291"/>
  <c r="T291"/>
  <c r="R291"/>
  <c r="P291"/>
  <c r="BI284"/>
  <c r="BH284"/>
  <c r="BG284"/>
  <c r="BE284"/>
  <c r="T284"/>
  <c r="R284"/>
  <c r="P284"/>
  <c r="BI281"/>
  <c r="BH281"/>
  <c r="BG281"/>
  <c r="BE281"/>
  <c r="T281"/>
  <c r="R281"/>
  <c r="P281"/>
  <c r="BI274"/>
  <c r="BH274"/>
  <c r="BG274"/>
  <c r="BE274"/>
  <c r="T274"/>
  <c r="R274"/>
  <c r="P274"/>
  <c r="BI266"/>
  <c r="BH266"/>
  <c r="BG266"/>
  <c r="BE266"/>
  <c r="T266"/>
  <c r="T257"/>
  <c r="R266"/>
  <c r="R257"/>
  <c r="P266"/>
  <c r="P257"/>
  <c r="BI258"/>
  <c r="BH258"/>
  <c r="BG258"/>
  <c r="BE258"/>
  <c r="T258"/>
  <c r="R258"/>
  <c r="P258"/>
  <c r="BI256"/>
  <c r="BH256"/>
  <c r="BG256"/>
  <c r="BE256"/>
  <c r="T256"/>
  <c r="R256"/>
  <c r="P256"/>
  <c r="BI255"/>
  <c r="BH255"/>
  <c r="BG255"/>
  <c r="BE255"/>
  <c r="T255"/>
  <c r="R255"/>
  <c r="P255"/>
  <c r="BI252"/>
  <c r="BH252"/>
  <c r="BG252"/>
  <c r="BE252"/>
  <c r="T252"/>
  <c r="R252"/>
  <c r="P252"/>
  <c r="BI248"/>
  <c r="BH248"/>
  <c r="BG248"/>
  <c r="BE248"/>
  <c r="T248"/>
  <c r="R248"/>
  <c r="P248"/>
  <c r="BI247"/>
  <c r="BH247"/>
  <c r="BG247"/>
  <c r="BE247"/>
  <c r="T247"/>
  <c r="R247"/>
  <c r="P247"/>
  <c r="BI244"/>
  <c r="BH244"/>
  <c r="BG244"/>
  <c r="BE244"/>
  <c r="T244"/>
  <c r="R244"/>
  <c r="P244"/>
  <c r="BI243"/>
  <c r="BH243"/>
  <c r="BG243"/>
  <c r="BE243"/>
  <c r="T243"/>
  <c r="R243"/>
  <c r="P243"/>
  <c r="BI237"/>
  <c r="BH237"/>
  <c r="BG237"/>
  <c r="BE237"/>
  <c r="T237"/>
  <c r="R237"/>
  <c r="P237"/>
  <c r="BI231"/>
  <c r="BH231"/>
  <c r="BG231"/>
  <c r="BE231"/>
  <c r="T231"/>
  <c r="R231"/>
  <c r="P231"/>
  <c r="BI230"/>
  <c r="BH230"/>
  <c r="BG230"/>
  <c r="BE230"/>
  <c r="T230"/>
  <c r="R230"/>
  <c r="P230"/>
  <c r="BI228"/>
  <c r="BH228"/>
  <c r="BG228"/>
  <c r="BE228"/>
  <c r="T228"/>
  <c r="R228"/>
  <c r="P228"/>
  <c r="BI227"/>
  <c r="BH227"/>
  <c r="BG227"/>
  <c r="BE227"/>
  <c r="T227"/>
  <c r="R227"/>
  <c r="P227"/>
  <c r="BI225"/>
  <c r="BH225"/>
  <c r="BG225"/>
  <c r="BE225"/>
  <c r="T225"/>
  <c r="R225"/>
  <c r="P225"/>
  <c r="BI224"/>
  <c r="BH224"/>
  <c r="BG224"/>
  <c r="BE224"/>
  <c r="T224"/>
  <c r="R224"/>
  <c r="P224"/>
  <c r="BI221"/>
  <c r="BH221"/>
  <c r="BG221"/>
  <c r="BE221"/>
  <c r="T221"/>
  <c r="R221"/>
  <c r="P221"/>
  <c r="BI219"/>
  <c r="BH219"/>
  <c r="BG219"/>
  <c r="BE219"/>
  <c r="T219"/>
  <c r="R219"/>
  <c r="P219"/>
  <c r="BI218"/>
  <c r="BH218"/>
  <c r="BG218"/>
  <c r="BE218"/>
  <c r="T218"/>
  <c r="R218"/>
  <c r="P218"/>
  <c r="BI214"/>
  <c r="BH214"/>
  <c r="BG214"/>
  <c r="BE214"/>
  <c r="T214"/>
  <c r="R214"/>
  <c r="P214"/>
  <c r="BI210"/>
  <c r="BH210"/>
  <c r="BG210"/>
  <c r="BE210"/>
  <c r="T210"/>
  <c r="R210"/>
  <c r="P210"/>
  <c r="BI206"/>
  <c r="BH206"/>
  <c r="BG206"/>
  <c r="BE206"/>
  <c r="T206"/>
  <c r="R206"/>
  <c r="P206"/>
  <c r="BI205"/>
  <c r="BH205"/>
  <c r="BG205"/>
  <c r="BE205"/>
  <c r="T205"/>
  <c r="R205"/>
  <c r="P205"/>
  <c r="BI202"/>
  <c r="BH202"/>
  <c r="BG202"/>
  <c r="BE202"/>
  <c r="T202"/>
  <c r="R202"/>
  <c r="P202"/>
  <c r="BI199"/>
  <c r="BH199"/>
  <c r="BG199"/>
  <c r="BE199"/>
  <c r="T199"/>
  <c r="T198"/>
  <c r="R199"/>
  <c r="R198"/>
  <c r="P199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0"/>
  <c r="BH190"/>
  <c r="BG190"/>
  <c r="BE190"/>
  <c r="T190"/>
  <c r="R190"/>
  <c r="P190"/>
  <c r="BI187"/>
  <c r="BH187"/>
  <c r="BG187"/>
  <c r="BE187"/>
  <c r="T187"/>
  <c r="R187"/>
  <c r="P187"/>
  <c r="BI184"/>
  <c r="BH184"/>
  <c r="BG184"/>
  <c r="BE184"/>
  <c r="T184"/>
  <c r="R184"/>
  <c r="P184"/>
  <c r="BI176"/>
  <c r="BH176"/>
  <c r="BG176"/>
  <c r="BE176"/>
  <c r="T176"/>
  <c r="R176"/>
  <c r="P176"/>
  <c r="BI169"/>
  <c r="BH169"/>
  <c r="BG169"/>
  <c r="BE169"/>
  <c r="T169"/>
  <c r="R169"/>
  <c r="P169"/>
  <c r="BI160"/>
  <c r="BH160"/>
  <c r="BG160"/>
  <c r="BE160"/>
  <c r="T160"/>
  <c r="R160"/>
  <c r="P160"/>
  <c r="BI151"/>
  <c r="BH151"/>
  <c r="BG151"/>
  <c r="BE151"/>
  <c r="T151"/>
  <c r="R151"/>
  <c r="P151"/>
  <c r="BI150"/>
  <c r="BH150"/>
  <c r="BG150"/>
  <c r="BE150"/>
  <c r="T150"/>
  <c r="R150"/>
  <c r="P150"/>
  <c r="BI143"/>
  <c r="BH143"/>
  <c r="BG143"/>
  <c r="BE143"/>
  <c r="T143"/>
  <c r="R143"/>
  <c r="P143"/>
  <c r="BI136"/>
  <c r="BH136"/>
  <c r="BG136"/>
  <c r="BE136"/>
  <c r="T136"/>
  <c r="R136"/>
  <c r="P136"/>
  <c r="BI130"/>
  <c r="BH130"/>
  <c r="BG130"/>
  <c r="BE130"/>
  <c r="T130"/>
  <c r="R130"/>
  <c r="P130"/>
  <c r="F121"/>
  <c r="E119"/>
  <c r="F89"/>
  <c r="E87"/>
  <c r="J24"/>
  <c r="E24"/>
  <c r="J124"/>
  <c r="J23"/>
  <c r="J21"/>
  <c r="E21"/>
  <c r="J91"/>
  <c r="J20"/>
  <c r="J18"/>
  <c r="E18"/>
  <c r="F124"/>
  <c r="J17"/>
  <c r="J15"/>
  <c r="E15"/>
  <c r="F91"/>
  <c r="J14"/>
  <c r="J12"/>
  <c r="J121"/>
  <c r="E7"/>
  <c r="E85"/>
  <c i="7" r="J37"/>
  <c r="J36"/>
  <c i="1" r="AY100"/>
  <c i="7" r="J35"/>
  <c i="1" r="AX100"/>
  <c i="7"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17"/>
  <c r="BH317"/>
  <c r="BG317"/>
  <c r="BE317"/>
  <c r="T317"/>
  <c r="R317"/>
  <c r="P317"/>
  <c r="BI310"/>
  <c r="BH310"/>
  <c r="BG310"/>
  <c r="BE310"/>
  <c r="T310"/>
  <c r="R310"/>
  <c r="P310"/>
  <c r="BI303"/>
  <c r="BH303"/>
  <c r="BG303"/>
  <c r="BE303"/>
  <c r="T303"/>
  <c r="R303"/>
  <c r="P303"/>
  <c r="BI296"/>
  <c r="BH296"/>
  <c r="BG296"/>
  <c r="BE296"/>
  <c r="T296"/>
  <c r="R296"/>
  <c r="P296"/>
  <c r="BI293"/>
  <c r="BH293"/>
  <c r="BG293"/>
  <c r="BE293"/>
  <c r="T293"/>
  <c r="R293"/>
  <c r="P293"/>
  <c r="BI286"/>
  <c r="BH286"/>
  <c r="BG286"/>
  <c r="BE286"/>
  <c r="T286"/>
  <c r="R286"/>
  <c r="P286"/>
  <c r="BI283"/>
  <c r="BH283"/>
  <c r="BG283"/>
  <c r="BE283"/>
  <c r="T283"/>
  <c r="R283"/>
  <c r="P283"/>
  <c r="BI276"/>
  <c r="BH276"/>
  <c r="BG276"/>
  <c r="BE276"/>
  <c r="T276"/>
  <c r="R276"/>
  <c r="P276"/>
  <c r="BI268"/>
  <c r="BH268"/>
  <c r="BG268"/>
  <c r="BE268"/>
  <c r="T268"/>
  <c r="T259"/>
  <c r="R268"/>
  <c r="R259"/>
  <c r="P268"/>
  <c r="P259"/>
  <c r="BI260"/>
  <c r="BH260"/>
  <c r="BG260"/>
  <c r="BE260"/>
  <c r="T260"/>
  <c r="R260"/>
  <c r="P260"/>
  <c r="BI258"/>
  <c r="BH258"/>
  <c r="BG258"/>
  <c r="BE258"/>
  <c r="T258"/>
  <c r="R258"/>
  <c r="P258"/>
  <c r="BI257"/>
  <c r="BH257"/>
  <c r="BG257"/>
  <c r="BE257"/>
  <c r="T257"/>
  <c r="R257"/>
  <c r="P257"/>
  <c r="BI254"/>
  <c r="BH254"/>
  <c r="BG254"/>
  <c r="BE254"/>
  <c r="T254"/>
  <c r="R254"/>
  <c r="P254"/>
  <c r="BI250"/>
  <c r="BH250"/>
  <c r="BG250"/>
  <c r="BE250"/>
  <c r="T250"/>
  <c r="R250"/>
  <c r="P250"/>
  <c r="BI249"/>
  <c r="BH249"/>
  <c r="BG249"/>
  <c r="BE249"/>
  <c r="T249"/>
  <c r="R249"/>
  <c r="P249"/>
  <c r="BI246"/>
  <c r="BH246"/>
  <c r="BG246"/>
  <c r="BE246"/>
  <c r="T246"/>
  <c r="R246"/>
  <c r="P246"/>
  <c r="BI245"/>
  <c r="BH245"/>
  <c r="BG245"/>
  <c r="BE245"/>
  <c r="T245"/>
  <c r="R245"/>
  <c r="P245"/>
  <c r="BI239"/>
  <c r="BH239"/>
  <c r="BG239"/>
  <c r="BE239"/>
  <c r="T239"/>
  <c r="R239"/>
  <c r="P239"/>
  <c r="BI233"/>
  <c r="BH233"/>
  <c r="BG233"/>
  <c r="BE233"/>
  <c r="T233"/>
  <c r="R233"/>
  <c r="P233"/>
  <c r="BI232"/>
  <c r="BH232"/>
  <c r="BG232"/>
  <c r="BE232"/>
  <c r="T232"/>
  <c r="R232"/>
  <c r="P232"/>
  <c r="BI230"/>
  <c r="BH230"/>
  <c r="BG230"/>
  <c r="BE230"/>
  <c r="T230"/>
  <c r="R230"/>
  <c r="P230"/>
  <c r="BI229"/>
  <c r="BH229"/>
  <c r="BG229"/>
  <c r="BE229"/>
  <c r="T229"/>
  <c r="R229"/>
  <c r="P229"/>
  <c r="BI227"/>
  <c r="BH227"/>
  <c r="BG227"/>
  <c r="BE227"/>
  <c r="T227"/>
  <c r="R227"/>
  <c r="P227"/>
  <c r="BI226"/>
  <c r="BH226"/>
  <c r="BG226"/>
  <c r="BE226"/>
  <c r="T226"/>
  <c r="R226"/>
  <c r="P226"/>
  <c r="BI223"/>
  <c r="BH223"/>
  <c r="BG223"/>
  <c r="BE223"/>
  <c r="T223"/>
  <c r="R223"/>
  <c r="P223"/>
  <c r="BI221"/>
  <c r="BH221"/>
  <c r="BG221"/>
  <c r="BE221"/>
  <c r="T221"/>
  <c r="R221"/>
  <c r="P221"/>
  <c r="BI220"/>
  <c r="BH220"/>
  <c r="BG220"/>
  <c r="BE220"/>
  <c r="T220"/>
  <c r="R220"/>
  <c r="P220"/>
  <c r="BI214"/>
  <c r="BH214"/>
  <c r="BG214"/>
  <c r="BE214"/>
  <c r="T214"/>
  <c r="R214"/>
  <c r="P214"/>
  <c r="BI210"/>
  <c r="BH210"/>
  <c r="BG210"/>
  <c r="BE210"/>
  <c r="T210"/>
  <c r="R210"/>
  <c r="P210"/>
  <c r="BI206"/>
  <c r="BH206"/>
  <c r="BG206"/>
  <c r="BE206"/>
  <c r="T206"/>
  <c r="R206"/>
  <c r="P206"/>
  <c r="BI205"/>
  <c r="BH205"/>
  <c r="BG205"/>
  <c r="BE205"/>
  <c r="T205"/>
  <c r="R205"/>
  <c r="P205"/>
  <c r="BI202"/>
  <c r="BH202"/>
  <c r="BG202"/>
  <c r="BE202"/>
  <c r="T202"/>
  <c r="R202"/>
  <c r="P202"/>
  <c r="BI199"/>
  <c r="BH199"/>
  <c r="BG199"/>
  <c r="BE199"/>
  <c r="T199"/>
  <c r="T198"/>
  <c r="R199"/>
  <c r="R198"/>
  <c r="P199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0"/>
  <c r="BH190"/>
  <c r="BG190"/>
  <c r="BE190"/>
  <c r="T190"/>
  <c r="R190"/>
  <c r="P190"/>
  <c r="BI187"/>
  <c r="BH187"/>
  <c r="BG187"/>
  <c r="BE187"/>
  <c r="T187"/>
  <c r="R187"/>
  <c r="P187"/>
  <c r="BI184"/>
  <c r="BH184"/>
  <c r="BG184"/>
  <c r="BE184"/>
  <c r="T184"/>
  <c r="R184"/>
  <c r="P184"/>
  <c r="BI176"/>
  <c r="BH176"/>
  <c r="BG176"/>
  <c r="BE176"/>
  <c r="T176"/>
  <c r="R176"/>
  <c r="P176"/>
  <c r="BI169"/>
  <c r="BH169"/>
  <c r="BG169"/>
  <c r="BE169"/>
  <c r="T169"/>
  <c r="R169"/>
  <c r="P169"/>
  <c r="BI163"/>
  <c r="BH163"/>
  <c r="BG163"/>
  <c r="BE163"/>
  <c r="T163"/>
  <c r="R163"/>
  <c r="P163"/>
  <c r="BI154"/>
  <c r="BH154"/>
  <c r="BG154"/>
  <c r="BE154"/>
  <c r="T154"/>
  <c r="R154"/>
  <c r="P154"/>
  <c r="BI145"/>
  <c r="BH145"/>
  <c r="BG145"/>
  <c r="BE145"/>
  <c r="T145"/>
  <c r="R145"/>
  <c r="P145"/>
  <c r="BI144"/>
  <c r="BH144"/>
  <c r="BG144"/>
  <c r="BE144"/>
  <c r="T144"/>
  <c r="R144"/>
  <c r="P144"/>
  <c r="BI137"/>
  <c r="BH137"/>
  <c r="BG137"/>
  <c r="BE137"/>
  <c r="T137"/>
  <c r="R137"/>
  <c r="P137"/>
  <c r="BI130"/>
  <c r="BH130"/>
  <c r="BG130"/>
  <c r="BE130"/>
  <c r="T130"/>
  <c r="R130"/>
  <c r="P130"/>
  <c r="F121"/>
  <c r="E119"/>
  <c r="F89"/>
  <c r="E87"/>
  <c r="J24"/>
  <c r="E24"/>
  <c r="J92"/>
  <c r="J23"/>
  <c r="J21"/>
  <c r="E21"/>
  <c r="J123"/>
  <c r="J20"/>
  <c r="J18"/>
  <c r="E18"/>
  <c r="F92"/>
  <c r="J17"/>
  <c r="J15"/>
  <c r="E15"/>
  <c r="F91"/>
  <c r="J14"/>
  <c r="J12"/>
  <c r="J121"/>
  <c r="E7"/>
  <c r="E117"/>
  <c i="6" r="J37"/>
  <c r="J36"/>
  <c i="1" r="AY99"/>
  <c i="6" r="J35"/>
  <c i="1" r="AX99"/>
  <c i="6"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16"/>
  <c r="BH316"/>
  <c r="BG316"/>
  <c r="BE316"/>
  <c r="T316"/>
  <c r="R316"/>
  <c r="P316"/>
  <c r="BI309"/>
  <c r="BH309"/>
  <c r="BG309"/>
  <c r="BE309"/>
  <c r="T309"/>
  <c r="R309"/>
  <c r="P309"/>
  <c r="BI302"/>
  <c r="BH302"/>
  <c r="BG302"/>
  <c r="BE302"/>
  <c r="T302"/>
  <c r="R302"/>
  <c r="P302"/>
  <c r="BI295"/>
  <c r="BH295"/>
  <c r="BG295"/>
  <c r="BE295"/>
  <c r="T295"/>
  <c r="R295"/>
  <c r="P295"/>
  <c r="BI292"/>
  <c r="BH292"/>
  <c r="BG292"/>
  <c r="BE292"/>
  <c r="T292"/>
  <c r="R292"/>
  <c r="P292"/>
  <c r="BI285"/>
  <c r="BH285"/>
  <c r="BG285"/>
  <c r="BE285"/>
  <c r="T285"/>
  <c r="R285"/>
  <c r="P285"/>
  <c r="BI282"/>
  <c r="BH282"/>
  <c r="BG282"/>
  <c r="BE282"/>
  <c r="T282"/>
  <c r="R282"/>
  <c r="P282"/>
  <c r="BI275"/>
  <c r="BH275"/>
  <c r="BG275"/>
  <c r="BE275"/>
  <c r="T275"/>
  <c r="R275"/>
  <c r="P275"/>
  <c r="BI267"/>
  <c r="BH267"/>
  <c r="BG267"/>
  <c r="BE267"/>
  <c r="T267"/>
  <c r="T258"/>
  <c r="R267"/>
  <c r="R258"/>
  <c r="P267"/>
  <c r="P258"/>
  <c r="BI259"/>
  <c r="BH259"/>
  <c r="BG259"/>
  <c r="BE259"/>
  <c r="T259"/>
  <c r="R259"/>
  <c r="P259"/>
  <c r="BI257"/>
  <c r="BH257"/>
  <c r="BG257"/>
  <c r="BE257"/>
  <c r="T257"/>
  <c r="R257"/>
  <c r="P257"/>
  <c r="BI256"/>
  <c r="BH256"/>
  <c r="BG256"/>
  <c r="BE256"/>
  <c r="T256"/>
  <c r="R256"/>
  <c r="P256"/>
  <c r="BI253"/>
  <c r="BH253"/>
  <c r="BG253"/>
  <c r="BE253"/>
  <c r="T253"/>
  <c r="R253"/>
  <c r="P253"/>
  <c r="BI249"/>
  <c r="BH249"/>
  <c r="BG249"/>
  <c r="BE249"/>
  <c r="T249"/>
  <c r="R249"/>
  <c r="P249"/>
  <c r="BI248"/>
  <c r="BH248"/>
  <c r="BG248"/>
  <c r="BE248"/>
  <c r="T248"/>
  <c r="R248"/>
  <c r="P248"/>
  <c r="BI245"/>
  <c r="BH245"/>
  <c r="BG245"/>
  <c r="BE245"/>
  <c r="T245"/>
  <c r="R245"/>
  <c r="P245"/>
  <c r="BI244"/>
  <c r="BH244"/>
  <c r="BG244"/>
  <c r="BE244"/>
  <c r="T244"/>
  <c r="R244"/>
  <c r="P244"/>
  <c r="BI238"/>
  <c r="BH238"/>
  <c r="BG238"/>
  <c r="BE238"/>
  <c r="T238"/>
  <c r="R238"/>
  <c r="P238"/>
  <c r="BI232"/>
  <c r="BH232"/>
  <c r="BG232"/>
  <c r="BE232"/>
  <c r="T232"/>
  <c r="R232"/>
  <c r="P232"/>
  <c r="BI231"/>
  <c r="BH231"/>
  <c r="BG231"/>
  <c r="BE231"/>
  <c r="T231"/>
  <c r="R231"/>
  <c r="P231"/>
  <c r="BI229"/>
  <c r="BH229"/>
  <c r="BG229"/>
  <c r="BE229"/>
  <c r="T229"/>
  <c r="R229"/>
  <c r="P229"/>
  <c r="BI228"/>
  <c r="BH228"/>
  <c r="BG228"/>
  <c r="BE228"/>
  <c r="T228"/>
  <c r="R228"/>
  <c r="P228"/>
  <c r="BI226"/>
  <c r="BH226"/>
  <c r="BG226"/>
  <c r="BE226"/>
  <c r="T226"/>
  <c r="R226"/>
  <c r="P226"/>
  <c r="BI225"/>
  <c r="BH225"/>
  <c r="BG225"/>
  <c r="BE225"/>
  <c r="T225"/>
  <c r="R225"/>
  <c r="P225"/>
  <c r="BI222"/>
  <c r="BH222"/>
  <c r="BG222"/>
  <c r="BE222"/>
  <c r="T222"/>
  <c r="R222"/>
  <c r="P222"/>
  <c r="BI220"/>
  <c r="BH220"/>
  <c r="BG220"/>
  <c r="BE220"/>
  <c r="T220"/>
  <c r="R220"/>
  <c r="P220"/>
  <c r="BI219"/>
  <c r="BH219"/>
  <c r="BG219"/>
  <c r="BE219"/>
  <c r="T219"/>
  <c r="R219"/>
  <c r="P219"/>
  <c r="BI214"/>
  <c r="BH214"/>
  <c r="BG214"/>
  <c r="BE214"/>
  <c r="T214"/>
  <c r="R214"/>
  <c r="P214"/>
  <c r="BI210"/>
  <c r="BH210"/>
  <c r="BG210"/>
  <c r="BE210"/>
  <c r="T210"/>
  <c r="R210"/>
  <c r="P210"/>
  <c r="BI206"/>
  <c r="BH206"/>
  <c r="BG206"/>
  <c r="BE206"/>
  <c r="T206"/>
  <c r="R206"/>
  <c r="P206"/>
  <c r="BI205"/>
  <c r="BH205"/>
  <c r="BG205"/>
  <c r="BE205"/>
  <c r="T205"/>
  <c r="R205"/>
  <c r="P205"/>
  <c r="BI202"/>
  <c r="BH202"/>
  <c r="BG202"/>
  <c r="BE202"/>
  <c r="T202"/>
  <c r="R202"/>
  <c r="P202"/>
  <c r="BI199"/>
  <c r="BH199"/>
  <c r="BG199"/>
  <c r="BE199"/>
  <c r="T199"/>
  <c r="T198"/>
  <c r="R199"/>
  <c r="R198"/>
  <c r="P199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0"/>
  <c r="BH190"/>
  <c r="BG190"/>
  <c r="BE190"/>
  <c r="T190"/>
  <c r="R190"/>
  <c r="P190"/>
  <c r="BI187"/>
  <c r="BH187"/>
  <c r="BG187"/>
  <c r="BE187"/>
  <c r="T187"/>
  <c r="R187"/>
  <c r="P187"/>
  <c r="BI184"/>
  <c r="BH184"/>
  <c r="BG184"/>
  <c r="BE184"/>
  <c r="T184"/>
  <c r="R184"/>
  <c r="P184"/>
  <c r="BI176"/>
  <c r="BH176"/>
  <c r="BG176"/>
  <c r="BE176"/>
  <c r="T176"/>
  <c r="R176"/>
  <c r="P176"/>
  <c r="BI169"/>
  <c r="BH169"/>
  <c r="BG169"/>
  <c r="BE169"/>
  <c r="T169"/>
  <c r="R169"/>
  <c r="P169"/>
  <c r="BI160"/>
  <c r="BH160"/>
  <c r="BG160"/>
  <c r="BE160"/>
  <c r="T160"/>
  <c r="R160"/>
  <c r="P160"/>
  <c r="BI151"/>
  <c r="BH151"/>
  <c r="BG151"/>
  <c r="BE151"/>
  <c r="T151"/>
  <c r="R151"/>
  <c r="P151"/>
  <c r="BI150"/>
  <c r="BH150"/>
  <c r="BG150"/>
  <c r="BE150"/>
  <c r="T150"/>
  <c r="R150"/>
  <c r="P150"/>
  <c r="BI143"/>
  <c r="BH143"/>
  <c r="BG143"/>
  <c r="BE143"/>
  <c r="T143"/>
  <c r="R143"/>
  <c r="P143"/>
  <c r="BI136"/>
  <c r="BH136"/>
  <c r="BG136"/>
  <c r="BE136"/>
  <c r="T136"/>
  <c r="R136"/>
  <c r="P136"/>
  <c r="BI130"/>
  <c r="BH130"/>
  <c r="BG130"/>
  <c r="BE130"/>
  <c r="T130"/>
  <c r="R130"/>
  <c r="P130"/>
  <c r="F121"/>
  <c r="E119"/>
  <c r="F89"/>
  <c r="E87"/>
  <c r="J24"/>
  <c r="E24"/>
  <c r="J124"/>
  <c r="J23"/>
  <c r="J21"/>
  <c r="E21"/>
  <c r="J123"/>
  <c r="J20"/>
  <c r="J18"/>
  <c r="E18"/>
  <c r="F92"/>
  <c r="J17"/>
  <c r="J15"/>
  <c r="E15"/>
  <c r="F123"/>
  <c r="J14"/>
  <c r="J12"/>
  <c r="J89"/>
  <c r="E7"/>
  <c r="E85"/>
  <c i="5" r="J37"/>
  <c r="J36"/>
  <c i="1" r="AY98"/>
  <c i="5" r="J35"/>
  <c i="1" r="AX98"/>
  <c i="5"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17"/>
  <c r="BH317"/>
  <c r="BG317"/>
  <c r="BE317"/>
  <c r="T317"/>
  <c r="R317"/>
  <c r="P317"/>
  <c r="BI310"/>
  <c r="BH310"/>
  <c r="BG310"/>
  <c r="BE310"/>
  <c r="T310"/>
  <c r="R310"/>
  <c r="P310"/>
  <c r="BI303"/>
  <c r="BH303"/>
  <c r="BG303"/>
  <c r="BE303"/>
  <c r="T303"/>
  <c r="R303"/>
  <c r="P303"/>
  <c r="BI296"/>
  <c r="BH296"/>
  <c r="BG296"/>
  <c r="BE296"/>
  <c r="T296"/>
  <c r="R296"/>
  <c r="P296"/>
  <c r="BI293"/>
  <c r="BH293"/>
  <c r="BG293"/>
  <c r="BE293"/>
  <c r="T293"/>
  <c r="R293"/>
  <c r="P293"/>
  <c r="BI286"/>
  <c r="BH286"/>
  <c r="BG286"/>
  <c r="BE286"/>
  <c r="T286"/>
  <c r="R286"/>
  <c r="P286"/>
  <c r="BI283"/>
  <c r="BH283"/>
  <c r="BG283"/>
  <c r="BE283"/>
  <c r="T283"/>
  <c r="R283"/>
  <c r="P283"/>
  <c r="BI276"/>
  <c r="BH276"/>
  <c r="BG276"/>
  <c r="BE276"/>
  <c r="T276"/>
  <c r="R276"/>
  <c r="P276"/>
  <c r="BI268"/>
  <c r="BH268"/>
  <c r="BG268"/>
  <c r="BE268"/>
  <c r="T268"/>
  <c r="T259"/>
  <c r="R268"/>
  <c r="R259"/>
  <c r="P268"/>
  <c r="P259"/>
  <c r="BI260"/>
  <c r="BH260"/>
  <c r="BG260"/>
  <c r="BE260"/>
  <c r="T260"/>
  <c r="R260"/>
  <c r="P260"/>
  <c r="BI258"/>
  <c r="BH258"/>
  <c r="BG258"/>
  <c r="BE258"/>
  <c r="T258"/>
  <c r="R258"/>
  <c r="P258"/>
  <c r="BI257"/>
  <c r="BH257"/>
  <c r="BG257"/>
  <c r="BE257"/>
  <c r="T257"/>
  <c r="R257"/>
  <c r="P257"/>
  <c r="BI254"/>
  <c r="BH254"/>
  <c r="BG254"/>
  <c r="BE254"/>
  <c r="T254"/>
  <c r="R254"/>
  <c r="P254"/>
  <c r="BI250"/>
  <c r="BH250"/>
  <c r="BG250"/>
  <c r="BE250"/>
  <c r="T250"/>
  <c r="R250"/>
  <c r="P250"/>
  <c r="BI249"/>
  <c r="BH249"/>
  <c r="BG249"/>
  <c r="BE249"/>
  <c r="T249"/>
  <c r="R249"/>
  <c r="P249"/>
  <c r="BI246"/>
  <c r="BH246"/>
  <c r="BG246"/>
  <c r="BE246"/>
  <c r="T246"/>
  <c r="R246"/>
  <c r="P246"/>
  <c r="BI245"/>
  <c r="BH245"/>
  <c r="BG245"/>
  <c r="BE245"/>
  <c r="T245"/>
  <c r="R245"/>
  <c r="P245"/>
  <c r="BI239"/>
  <c r="BH239"/>
  <c r="BG239"/>
  <c r="BE239"/>
  <c r="T239"/>
  <c r="R239"/>
  <c r="P239"/>
  <c r="BI233"/>
  <c r="BH233"/>
  <c r="BG233"/>
  <c r="BE233"/>
  <c r="T233"/>
  <c r="R233"/>
  <c r="P233"/>
  <c r="BI232"/>
  <c r="BH232"/>
  <c r="BG232"/>
  <c r="BE232"/>
  <c r="T232"/>
  <c r="R232"/>
  <c r="P232"/>
  <c r="BI230"/>
  <c r="BH230"/>
  <c r="BG230"/>
  <c r="BE230"/>
  <c r="T230"/>
  <c r="R230"/>
  <c r="P230"/>
  <c r="BI229"/>
  <c r="BH229"/>
  <c r="BG229"/>
  <c r="BE229"/>
  <c r="T229"/>
  <c r="R229"/>
  <c r="P229"/>
  <c r="BI227"/>
  <c r="BH227"/>
  <c r="BG227"/>
  <c r="BE227"/>
  <c r="T227"/>
  <c r="R227"/>
  <c r="P227"/>
  <c r="BI226"/>
  <c r="BH226"/>
  <c r="BG226"/>
  <c r="BE226"/>
  <c r="T226"/>
  <c r="R226"/>
  <c r="P226"/>
  <c r="BI223"/>
  <c r="BH223"/>
  <c r="BG223"/>
  <c r="BE223"/>
  <c r="T223"/>
  <c r="R223"/>
  <c r="P223"/>
  <c r="BI221"/>
  <c r="BH221"/>
  <c r="BG221"/>
  <c r="BE221"/>
  <c r="T221"/>
  <c r="R221"/>
  <c r="P221"/>
  <c r="BI220"/>
  <c r="BH220"/>
  <c r="BG220"/>
  <c r="BE220"/>
  <c r="T220"/>
  <c r="R220"/>
  <c r="P220"/>
  <c r="BI214"/>
  <c r="BH214"/>
  <c r="BG214"/>
  <c r="BE214"/>
  <c r="T214"/>
  <c r="R214"/>
  <c r="P214"/>
  <c r="BI210"/>
  <c r="BH210"/>
  <c r="BG210"/>
  <c r="BE210"/>
  <c r="T210"/>
  <c r="R210"/>
  <c r="P210"/>
  <c r="BI206"/>
  <c r="BH206"/>
  <c r="BG206"/>
  <c r="BE206"/>
  <c r="T206"/>
  <c r="R206"/>
  <c r="P206"/>
  <c r="BI205"/>
  <c r="BH205"/>
  <c r="BG205"/>
  <c r="BE205"/>
  <c r="T205"/>
  <c r="R205"/>
  <c r="P205"/>
  <c r="BI202"/>
  <c r="BH202"/>
  <c r="BG202"/>
  <c r="BE202"/>
  <c r="T202"/>
  <c r="R202"/>
  <c r="P202"/>
  <c r="BI199"/>
  <c r="BH199"/>
  <c r="BG199"/>
  <c r="BE199"/>
  <c r="T199"/>
  <c r="T198"/>
  <c r="R199"/>
  <c r="R198"/>
  <c r="P199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0"/>
  <c r="BH190"/>
  <c r="BG190"/>
  <c r="BE190"/>
  <c r="T190"/>
  <c r="R190"/>
  <c r="P190"/>
  <c r="BI187"/>
  <c r="BH187"/>
  <c r="BG187"/>
  <c r="BE187"/>
  <c r="T187"/>
  <c r="R187"/>
  <c r="P187"/>
  <c r="BI184"/>
  <c r="BH184"/>
  <c r="BG184"/>
  <c r="BE184"/>
  <c r="T184"/>
  <c r="R184"/>
  <c r="P184"/>
  <c r="BI176"/>
  <c r="BH176"/>
  <c r="BG176"/>
  <c r="BE176"/>
  <c r="T176"/>
  <c r="R176"/>
  <c r="P176"/>
  <c r="BI169"/>
  <c r="BH169"/>
  <c r="BG169"/>
  <c r="BE169"/>
  <c r="T169"/>
  <c r="R169"/>
  <c r="P169"/>
  <c r="BI160"/>
  <c r="BH160"/>
  <c r="BG160"/>
  <c r="BE160"/>
  <c r="T160"/>
  <c r="R160"/>
  <c r="P160"/>
  <c r="BI151"/>
  <c r="BH151"/>
  <c r="BG151"/>
  <c r="BE151"/>
  <c r="T151"/>
  <c r="R151"/>
  <c r="P151"/>
  <c r="BI150"/>
  <c r="BH150"/>
  <c r="BG150"/>
  <c r="BE150"/>
  <c r="T150"/>
  <c r="R150"/>
  <c r="P150"/>
  <c r="BI143"/>
  <c r="BH143"/>
  <c r="BG143"/>
  <c r="BE143"/>
  <c r="T143"/>
  <c r="R143"/>
  <c r="P143"/>
  <c r="BI136"/>
  <c r="BH136"/>
  <c r="BG136"/>
  <c r="BE136"/>
  <c r="T136"/>
  <c r="R136"/>
  <c r="P136"/>
  <c r="BI130"/>
  <c r="BH130"/>
  <c r="BG130"/>
  <c r="BE130"/>
  <c r="T130"/>
  <c r="R130"/>
  <c r="P130"/>
  <c r="F121"/>
  <c r="E119"/>
  <c r="F89"/>
  <c r="E87"/>
  <c r="J24"/>
  <c r="E24"/>
  <c r="J124"/>
  <c r="J23"/>
  <c r="J21"/>
  <c r="E21"/>
  <c r="J123"/>
  <c r="J20"/>
  <c r="J18"/>
  <c r="E18"/>
  <c r="F124"/>
  <c r="J17"/>
  <c r="J15"/>
  <c r="E15"/>
  <c r="F123"/>
  <c r="J14"/>
  <c r="J12"/>
  <c r="J121"/>
  <c r="E7"/>
  <c r="E117"/>
  <c i="4" r="J37"/>
  <c r="J36"/>
  <c i="1" r="AY97"/>
  <c i="4" r="J35"/>
  <c i="1" r="AX97"/>
  <c i="4"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17"/>
  <c r="BH317"/>
  <c r="BG317"/>
  <c r="BE317"/>
  <c r="T317"/>
  <c r="R317"/>
  <c r="P317"/>
  <c r="BI310"/>
  <c r="BH310"/>
  <c r="BG310"/>
  <c r="BE310"/>
  <c r="T310"/>
  <c r="R310"/>
  <c r="P310"/>
  <c r="BI303"/>
  <c r="BH303"/>
  <c r="BG303"/>
  <c r="BE303"/>
  <c r="T303"/>
  <c r="R303"/>
  <c r="P303"/>
  <c r="BI296"/>
  <c r="BH296"/>
  <c r="BG296"/>
  <c r="BE296"/>
  <c r="T296"/>
  <c r="R296"/>
  <c r="P296"/>
  <c r="BI293"/>
  <c r="BH293"/>
  <c r="BG293"/>
  <c r="BE293"/>
  <c r="T293"/>
  <c r="R293"/>
  <c r="P293"/>
  <c r="BI286"/>
  <c r="BH286"/>
  <c r="BG286"/>
  <c r="BE286"/>
  <c r="T286"/>
  <c r="R286"/>
  <c r="P286"/>
  <c r="BI283"/>
  <c r="BH283"/>
  <c r="BG283"/>
  <c r="BE283"/>
  <c r="T283"/>
  <c r="R283"/>
  <c r="P283"/>
  <c r="BI276"/>
  <c r="BH276"/>
  <c r="BG276"/>
  <c r="BE276"/>
  <c r="T276"/>
  <c r="R276"/>
  <c r="P276"/>
  <c r="BI268"/>
  <c r="BH268"/>
  <c r="BG268"/>
  <c r="BE268"/>
  <c r="T268"/>
  <c r="T259"/>
  <c r="R268"/>
  <c r="R259"/>
  <c r="P268"/>
  <c r="P259"/>
  <c r="BI260"/>
  <c r="BH260"/>
  <c r="BG260"/>
  <c r="BE260"/>
  <c r="T260"/>
  <c r="R260"/>
  <c r="P260"/>
  <c r="BI258"/>
  <c r="BH258"/>
  <c r="BG258"/>
  <c r="BE258"/>
  <c r="T258"/>
  <c r="R258"/>
  <c r="P258"/>
  <c r="BI257"/>
  <c r="BH257"/>
  <c r="BG257"/>
  <c r="BE257"/>
  <c r="T257"/>
  <c r="R257"/>
  <c r="P257"/>
  <c r="BI254"/>
  <c r="BH254"/>
  <c r="BG254"/>
  <c r="BE254"/>
  <c r="T254"/>
  <c r="R254"/>
  <c r="P254"/>
  <c r="BI250"/>
  <c r="BH250"/>
  <c r="BG250"/>
  <c r="BE250"/>
  <c r="T250"/>
  <c r="R250"/>
  <c r="P250"/>
  <c r="BI249"/>
  <c r="BH249"/>
  <c r="BG249"/>
  <c r="BE249"/>
  <c r="T249"/>
  <c r="R249"/>
  <c r="P249"/>
  <c r="BI246"/>
  <c r="BH246"/>
  <c r="BG246"/>
  <c r="BE246"/>
  <c r="T246"/>
  <c r="R246"/>
  <c r="P246"/>
  <c r="BI245"/>
  <c r="BH245"/>
  <c r="BG245"/>
  <c r="BE245"/>
  <c r="T245"/>
  <c r="R245"/>
  <c r="P245"/>
  <c r="BI239"/>
  <c r="BH239"/>
  <c r="BG239"/>
  <c r="BE239"/>
  <c r="T239"/>
  <c r="R239"/>
  <c r="P239"/>
  <c r="BI233"/>
  <c r="BH233"/>
  <c r="BG233"/>
  <c r="BE233"/>
  <c r="T233"/>
  <c r="R233"/>
  <c r="P233"/>
  <c r="BI232"/>
  <c r="BH232"/>
  <c r="BG232"/>
  <c r="BE232"/>
  <c r="T232"/>
  <c r="R232"/>
  <c r="P232"/>
  <c r="BI230"/>
  <c r="BH230"/>
  <c r="BG230"/>
  <c r="BE230"/>
  <c r="T230"/>
  <c r="R230"/>
  <c r="P230"/>
  <c r="BI229"/>
  <c r="BH229"/>
  <c r="BG229"/>
  <c r="BE229"/>
  <c r="T229"/>
  <c r="R229"/>
  <c r="P229"/>
  <c r="BI227"/>
  <c r="BH227"/>
  <c r="BG227"/>
  <c r="BE227"/>
  <c r="T227"/>
  <c r="R227"/>
  <c r="P227"/>
  <c r="BI226"/>
  <c r="BH226"/>
  <c r="BG226"/>
  <c r="BE226"/>
  <c r="T226"/>
  <c r="R226"/>
  <c r="P226"/>
  <c r="BI223"/>
  <c r="BH223"/>
  <c r="BG223"/>
  <c r="BE223"/>
  <c r="T223"/>
  <c r="R223"/>
  <c r="P223"/>
  <c r="BI221"/>
  <c r="BH221"/>
  <c r="BG221"/>
  <c r="BE221"/>
  <c r="T221"/>
  <c r="R221"/>
  <c r="P221"/>
  <c r="BI220"/>
  <c r="BH220"/>
  <c r="BG220"/>
  <c r="BE220"/>
  <c r="T220"/>
  <c r="R220"/>
  <c r="P220"/>
  <c r="BI214"/>
  <c r="BH214"/>
  <c r="BG214"/>
  <c r="BE214"/>
  <c r="T214"/>
  <c r="R214"/>
  <c r="P214"/>
  <c r="BI210"/>
  <c r="BH210"/>
  <c r="BG210"/>
  <c r="BE210"/>
  <c r="T210"/>
  <c r="R210"/>
  <c r="P210"/>
  <c r="BI206"/>
  <c r="BH206"/>
  <c r="BG206"/>
  <c r="BE206"/>
  <c r="T206"/>
  <c r="R206"/>
  <c r="P206"/>
  <c r="BI205"/>
  <c r="BH205"/>
  <c r="BG205"/>
  <c r="BE205"/>
  <c r="T205"/>
  <c r="R205"/>
  <c r="P205"/>
  <c r="BI202"/>
  <c r="BH202"/>
  <c r="BG202"/>
  <c r="BE202"/>
  <c r="T202"/>
  <c r="R202"/>
  <c r="P202"/>
  <c r="BI199"/>
  <c r="BH199"/>
  <c r="BG199"/>
  <c r="BE199"/>
  <c r="T199"/>
  <c r="T198"/>
  <c r="R199"/>
  <c r="R198"/>
  <c r="P199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0"/>
  <c r="BH190"/>
  <c r="BG190"/>
  <c r="BE190"/>
  <c r="T190"/>
  <c r="R190"/>
  <c r="P190"/>
  <c r="BI187"/>
  <c r="BH187"/>
  <c r="BG187"/>
  <c r="BE187"/>
  <c r="T187"/>
  <c r="R187"/>
  <c r="P187"/>
  <c r="BI184"/>
  <c r="BH184"/>
  <c r="BG184"/>
  <c r="BE184"/>
  <c r="T184"/>
  <c r="R184"/>
  <c r="P184"/>
  <c r="BI176"/>
  <c r="BH176"/>
  <c r="BG176"/>
  <c r="BE176"/>
  <c r="T176"/>
  <c r="R176"/>
  <c r="P176"/>
  <c r="BI169"/>
  <c r="BH169"/>
  <c r="BG169"/>
  <c r="BE169"/>
  <c r="T169"/>
  <c r="R169"/>
  <c r="P169"/>
  <c r="BI160"/>
  <c r="BH160"/>
  <c r="BG160"/>
  <c r="BE160"/>
  <c r="T160"/>
  <c r="R160"/>
  <c r="P160"/>
  <c r="BI151"/>
  <c r="BH151"/>
  <c r="BG151"/>
  <c r="BE151"/>
  <c r="T151"/>
  <c r="R151"/>
  <c r="P151"/>
  <c r="BI150"/>
  <c r="BH150"/>
  <c r="BG150"/>
  <c r="BE150"/>
  <c r="T150"/>
  <c r="R150"/>
  <c r="P150"/>
  <c r="BI143"/>
  <c r="BH143"/>
  <c r="BG143"/>
  <c r="BE143"/>
  <c r="T143"/>
  <c r="R143"/>
  <c r="P143"/>
  <c r="BI136"/>
  <c r="BH136"/>
  <c r="BG136"/>
  <c r="BE136"/>
  <c r="T136"/>
  <c r="R136"/>
  <c r="P136"/>
  <c r="BI130"/>
  <c r="BH130"/>
  <c r="BG130"/>
  <c r="BE130"/>
  <c r="T130"/>
  <c r="R130"/>
  <c r="P130"/>
  <c r="F121"/>
  <c r="E119"/>
  <c r="F89"/>
  <c r="E87"/>
  <c r="J24"/>
  <c r="E24"/>
  <c r="J124"/>
  <c r="J23"/>
  <c r="J21"/>
  <c r="E21"/>
  <c r="J91"/>
  <c r="J20"/>
  <c r="J18"/>
  <c r="E18"/>
  <c r="F124"/>
  <c r="J17"/>
  <c r="J15"/>
  <c r="E15"/>
  <c r="F91"/>
  <c r="J14"/>
  <c r="J12"/>
  <c r="J89"/>
  <c r="E7"/>
  <c r="E117"/>
  <c i="3" r="J37"/>
  <c r="J36"/>
  <c i="1" r="AY96"/>
  <c i="3" r="J35"/>
  <c i="1" r="AX96"/>
  <c i="3"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16"/>
  <c r="BH316"/>
  <c r="BG316"/>
  <c r="BE316"/>
  <c r="T316"/>
  <c r="R316"/>
  <c r="P316"/>
  <c r="BI309"/>
  <c r="BH309"/>
  <c r="BG309"/>
  <c r="BE309"/>
  <c r="T309"/>
  <c r="R309"/>
  <c r="P309"/>
  <c r="BI302"/>
  <c r="BH302"/>
  <c r="BG302"/>
  <c r="BE302"/>
  <c r="T302"/>
  <c r="R302"/>
  <c r="P302"/>
  <c r="BI295"/>
  <c r="BH295"/>
  <c r="BG295"/>
  <c r="BE295"/>
  <c r="T295"/>
  <c r="R295"/>
  <c r="P295"/>
  <c r="BI292"/>
  <c r="BH292"/>
  <c r="BG292"/>
  <c r="BE292"/>
  <c r="T292"/>
  <c r="R292"/>
  <c r="P292"/>
  <c r="BI285"/>
  <c r="BH285"/>
  <c r="BG285"/>
  <c r="BE285"/>
  <c r="T285"/>
  <c r="R285"/>
  <c r="P285"/>
  <c r="BI282"/>
  <c r="BH282"/>
  <c r="BG282"/>
  <c r="BE282"/>
  <c r="T282"/>
  <c r="R282"/>
  <c r="P282"/>
  <c r="BI275"/>
  <c r="BH275"/>
  <c r="BG275"/>
  <c r="BE275"/>
  <c r="T275"/>
  <c r="R275"/>
  <c r="P275"/>
  <c r="BI267"/>
  <c r="BH267"/>
  <c r="BG267"/>
  <c r="BE267"/>
  <c r="T267"/>
  <c r="T258"/>
  <c r="R267"/>
  <c r="R258"/>
  <c r="P267"/>
  <c r="P258"/>
  <c r="BI259"/>
  <c r="BH259"/>
  <c r="BG259"/>
  <c r="BE259"/>
  <c r="T259"/>
  <c r="R259"/>
  <c r="P259"/>
  <c r="BI257"/>
  <c r="BH257"/>
  <c r="BG257"/>
  <c r="BE257"/>
  <c r="T257"/>
  <c r="R257"/>
  <c r="P257"/>
  <c r="BI256"/>
  <c r="BH256"/>
  <c r="BG256"/>
  <c r="BE256"/>
  <c r="T256"/>
  <c r="R256"/>
  <c r="P256"/>
  <c r="BI253"/>
  <c r="BH253"/>
  <c r="BG253"/>
  <c r="BE253"/>
  <c r="T253"/>
  <c r="R253"/>
  <c r="P253"/>
  <c r="BI249"/>
  <c r="BH249"/>
  <c r="BG249"/>
  <c r="BE249"/>
  <c r="T249"/>
  <c r="R249"/>
  <c r="P249"/>
  <c r="BI248"/>
  <c r="BH248"/>
  <c r="BG248"/>
  <c r="BE248"/>
  <c r="T248"/>
  <c r="R248"/>
  <c r="P248"/>
  <c r="BI245"/>
  <c r="BH245"/>
  <c r="BG245"/>
  <c r="BE245"/>
  <c r="T245"/>
  <c r="R245"/>
  <c r="P245"/>
  <c r="BI244"/>
  <c r="BH244"/>
  <c r="BG244"/>
  <c r="BE244"/>
  <c r="T244"/>
  <c r="R244"/>
  <c r="P244"/>
  <c r="BI238"/>
  <c r="BH238"/>
  <c r="BG238"/>
  <c r="BE238"/>
  <c r="T238"/>
  <c r="R238"/>
  <c r="P238"/>
  <c r="BI232"/>
  <c r="BH232"/>
  <c r="BG232"/>
  <c r="BE232"/>
  <c r="T232"/>
  <c r="R232"/>
  <c r="P232"/>
  <c r="BI231"/>
  <c r="BH231"/>
  <c r="BG231"/>
  <c r="BE231"/>
  <c r="T231"/>
  <c r="R231"/>
  <c r="P231"/>
  <c r="BI229"/>
  <c r="BH229"/>
  <c r="BG229"/>
  <c r="BE229"/>
  <c r="T229"/>
  <c r="R229"/>
  <c r="P229"/>
  <c r="BI228"/>
  <c r="BH228"/>
  <c r="BG228"/>
  <c r="BE228"/>
  <c r="T228"/>
  <c r="R228"/>
  <c r="P228"/>
  <c r="BI226"/>
  <c r="BH226"/>
  <c r="BG226"/>
  <c r="BE226"/>
  <c r="T226"/>
  <c r="R226"/>
  <c r="P226"/>
  <c r="BI225"/>
  <c r="BH225"/>
  <c r="BG225"/>
  <c r="BE225"/>
  <c r="T225"/>
  <c r="R225"/>
  <c r="P225"/>
  <c r="BI222"/>
  <c r="BH222"/>
  <c r="BG222"/>
  <c r="BE222"/>
  <c r="T222"/>
  <c r="R222"/>
  <c r="P222"/>
  <c r="BI220"/>
  <c r="BH220"/>
  <c r="BG220"/>
  <c r="BE220"/>
  <c r="T220"/>
  <c r="R220"/>
  <c r="P220"/>
  <c r="BI219"/>
  <c r="BH219"/>
  <c r="BG219"/>
  <c r="BE219"/>
  <c r="T219"/>
  <c r="R219"/>
  <c r="P219"/>
  <c r="BI214"/>
  <c r="BH214"/>
  <c r="BG214"/>
  <c r="BE214"/>
  <c r="T214"/>
  <c r="R214"/>
  <c r="P214"/>
  <c r="BI210"/>
  <c r="BH210"/>
  <c r="BG210"/>
  <c r="BE210"/>
  <c r="T210"/>
  <c r="R210"/>
  <c r="P210"/>
  <c r="BI206"/>
  <c r="BH206"/>
  <c r="BG206"/>
  <c r="BE206"/>
  <c r="T206"/>
  <c r="R206"/>
  <c r="P206"/>
  <c r="BI205"/>
  <c r="BH205"/>
  <c r="BG205"/>
  <c r="BE205"/>
  <c r="T205"/>
  <c r="R205"/>
  <c r="P205"/>
  <c r="BI202"/>
  <c r="BH202"/>
  <c r="BG202"/>
  <c r="BE202"/>
  <c r="T202"/>
  <c r="R202"/>
  <c r="P202"/>
  <c r="BI199"/>
  <c r="BH199"/>
  <c r="BG199"/>
  <c r="BE199"/>
  <c r="T199"/>
  <c r="T198"/>
  <c r="R199"/>
  <c r="R198"/>
  <c r="P199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0"/>
  <c r="BH190"/>
  <c r="BG190"/>
  <c r="BE190"/>
  <c r="T190"/>
  <c r="R190"/>
  <c r="P190"/>
  <c r="BI187"/>
  <c r="BH187"/>
  <c r="BG187"/>
  <c r="BE187"/>
  <c r="T187"/>
  <c r="R187"/>
  <c r="P187"/>
  <c r="BI184"/>
  <c r="BH184"/>
  <c r="BG184"/>
  <c r="BE184"/>
  <c r="T184"/>
  <c r="R184"/>
  <c r="P184"/>
  <c r="BI176"/>
  <c r="BH176"/>
  <c r="BG176"/>
  <c r="BE176"/>
  <c r="T176"/>
  <c r="R176"/>
  <c r="P176"/>
  <c r="BI169"/>
  <c r="BH169"/>
  <c r="BG169"/>
  <c r="BE169"/>
  <c r="T169"/>
  <c r="R169"/>
  <c r="P169"/>
  <c r="BI160"/>
  <c r="BH160"/>
  <c r="BG160"/>
  <c r="BE160"/>
  <c r="T160"/>
  <c r="R160"/>
  <c r="P160"/>
  <c r="BI151"/>
  <c r="BH151"/>
  <c r="BG151"/>
  <c r="BE151"/>
  <c r="T151"/>
  <c r="R151"/>
  <c r="P151"/>
  <c r="BI150"/>
  <c r="BH150"/>
  <c r="BG150"/>
  <c r="BE150"/>
  <c r="T150"/>
  <c r="R150"/>
  <c r="P150"/>
  <c r="BI143"/>
  <c r="BH143"/>
  <c r="BG143"/>
  <c r="BE143"/>
  <c r="T143"/>
  <c r="R143"/>
  <c r="P143"/>
  <c r="BI136"/>
  <c r="BH136"/>
  <c r="BG136"/>
  <c r="BE136"/>
  <c r="T136"/>
  <c r="R136"/>
  <c r="P136"/>
  <c r="BI130"/>
  <c r="BH130"/>
  <c r="BG130"/>
  <c r="BE130"/>
  <c r="T130"/>
  <c r="R130"/>
  <c r="P130"/>
  <c r="F121"/>
  <c r="E119"/>
  <c r="F89"/>
  <c r="E87"/>
  <c r="J24"/>
  <c r="E24"/>
  <c r="J124"/>
  <c r="J23"/>
  <c r="J21"/>
  <c r="E21"/>
  <c r="J91"/>
  <c r="J20"/>
  <c r="J18"/>
  <c r="E18"/>
  <c r="F124"/>
  <c r="J17"/>
  <c r="J15"/>
  <c r="E15"/>
  <c r="F123"/>
  <c r="J14"/>
  <c r="J12"/>
  <c r="J89"/>
  <c r="E7"/>
  <c r="E85"/>
  <c i="2" r="J37"/>
  <c r="J36"/>
  <c i="1" r="AY95"/>
  <c i="2" r="J35"/>
  <c i="1" r="AX95"/>
  <c i="2"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17"/>
  <c r="BH317"/>
  <c r="BG317"/>
  <c r="BE317"/>
  <c r="T317"/>
  <c r="R317"/>
  <c r="P317"/>
  <c r="BI310"/>
  <c r="BH310"/>
  <c r="BG310"/>
  <c r="BE310"/>
  <c r="T310"/>
  <c r="R310"/>
  <c r="P310"/>
  <c r="BI303"/>
  <c r="BH303"/>
  <c r="BG303"/>
  <c r="BE303"/>
  <c r="T303"/>
  <c r="R303"/>
  <c r="P303"/>
  <c r="BI296"/>
  <c r="BH296"/>
  <c r="BG296"/>
  <c r="BE296"/>
  <c r="T296"/>
  <c r="R296"/>
  <c r="P296"/>
  <c r="BI293"/>
  <c r="BH293"/>
  <c r="BG293"/>
  <c r="BE293"/>
  <c r="T293"/>
  <c r="R293"/>
  <c r="P293"/>
  <c r="BI286"/>
  <c r="BH286"/>
  <c r="BG286"/>
  <c r="BE286"/>
  <c r="T286"/>
  <c r="R286"/>
  <c r="P286"/>
  <c r="BI283"/>
  <c r="BH283"/>
  <c r="BG283"/>
  <c r="BE283"/>
  <c r="T283"/>
  <c r="R283"/>
  <c r="P283"/>
  <c r="BI276"/>
  <c r="BH276"/>
  <c r="BG276"/>
  <c r="BE276"/>
  <c r="T276"/>
  <c r="R276"/>
  <c r="P276"/>
  <c r="BI268"/>
  <c r="BH268"/>
  <c r="BG268"/>
  <c r="BE268"/>
  <c r="T268"/>
  <c r="T259"/>
  <c r="R268"/>
  <c r="R259"/>
  <c r="P268"/>
  <c r="P259"/>
  <c r="BI260"/>
  <c r="BH260"/>
  <c r="BG260"/>
  <c r="BE260"/>
  <c r="T260"/>
  <c r="R260"/>
  <c r="P260"/>
  <c r="BI258"/>
  <c r="BH258"/>
  <c r="BG258"/>
  <c r="BE258"/>
  <c r="T258"/>
  <c r="R258"/>
  <c r="P258"/>
  <c r="BI257"/>
  <c r="BH257"/>
  <c r="BG257"/>
  <c r="BE257"/>
  <c r="T257"/>
  <c r="R257"/>
  <c r="P257"/>
  <c r="BI254"/>
  <c r="BH254"/>
  <c r="BG254"/>
  <c r="BE254"/>
  <c r="T254"/>
  <c r="R254"/>
  <c r="P254"/>
  <c r="BI250"/>
  <c r="BH250"/>
  <c r="BG250"/>
  <c r="BE250"/>
  <c r="T250"/>
  <c r="R250"/>
  <c r="P250"/>
  <c r="BI249"/>
  <c r="BH249"/>
  <c r="BG249"/>
  <c r="BE249"/>
  <c r="T249"/>
  <c r="R249"/>
  <c r="P249"/>
  <c r="BI246"/>
  <c r="BH246"/>
  <c r="BG246"/>
  <c r="BE246"/>
  <c r="T246"/>
  <c r="R246"/>
  <c r="P246"/>
  <c r="BI245"/>
  <c r="BH245"/>
  <c r="BG245"/>
  <c r="BE245"/>
  <c r="T245"/>
  <c r="R245"/>
  <c r="P245"/>
  <c r="BI239"/>
  <c r="BH239"/>
  <c r="BG239"/>
  <c r="BE239"/>
  <c r="T239"/>
  <c r="R239"/>
  <c r="P239"/>
  <c r="BI233"/>
  <c r="BH233"/>
  <c r="BG233"/>
  <c r="BE233"/>
  <c r="T233"/>
  <c r="R233"/>
  <c r="P233"/>
  <c r="BI232"/>
  <c r="BH232"/>
  <c r="BG232"/>
  <c r="BE232"/>
  <c r="T232"/>
  <c r="R232"/>
  <c r="P232"/>
  <c r="BI230"/>
  <c r="BH230"/>
  <c r="BG230"/>
  <c r="BE230"/>
  <c r="T230"/>
  <c r="R230"/>
  <c r="P230"/>
  <c r="BI229"/>
  <c r="BH229"/>
  <c r="BG229"/>
  <c r="BE229"/>
  <c r="T229"/>
  <c r="R229"/>
  <c r="P229"/>
  <c r="BI227"/>
  <c r="BH227"/>
  <c r="BG227"/>
  <c r="BE227"/>
  <c r="T227"/>
  <c r="R227"/>
  <c r="P227"/>
  <c r="BI226"/>
  <c r="BH226"/>
  <c r="BG226"/>
  <c r="BE226"/>
  <c r="T226"/>
  <c r="R226"/>
  <c r="P226"/>
  <c r="BI223"/>
  <c r="BH223"/>
  <c r="BG223"/>
  <c r="BE223"/>
  <c r="T223"/>
  <c r="R223"/>
  <c r="P223"/>
  <c r="BI221"/>
  <c r="BH221"/>
  <c r="BG221"/>
  <c r="BE221"/>
  <c r="T221"/>
  <c r="R221"/>
  <c r="P221"/>
  <c r="BI220"/>
  <c r="BH220"/>
  <c r="BG220"/>
  <c r="BE220"/>
  <c r="T220"/>
  <c r="R220"/>
  <c r="P220"/>
  <c r="BI214"/>
  <c r="BH214"/>
  <c r="BG214"/>
  <c r="BE214"/>
  <c r="T214"/>
  <c r="R214"/>
  <c r="P214"/>
  <c r="BI210"/>
  <c r="BH210"/>
  <c r="BG210"/>
  <c r="BE210"/>
  <c r="T210"/>
  <c r="R210"/>
  <c r="P210"/>
  <c r="BI206"/>
  <c r="BH206"/>
  <c r="BG206"/>
  <c r="BE206"/>
  <c r="T206"/>
  <c r="R206"/>
  <c r="P206"/>
  <c r="BI205"/>
  <c r="BH205"/>
  <c r="BG205"/>
  <c r="BE205"/>
  <c r="T205"/>
  <c r="R205"/>
  <c r="P205"/>
  <c r="BI202"/>
  <c r="BH202"/>
  <c r="BG202"/>
  <c r="BE202"/>
  <c r="T202"/>
  <c r="R202"/>
  <c r="P202"/>
  <c r="BI199"/>
  <c r="BH199"/>
  <c r="BG199"/>
  <c r="BE199"/>
  <c r="T199"/>
  <c r="T198"/>
  <c r="R199"/>
  <c r="R198"/>
  <c r="P199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0"/>
  <c r="BH190"/>
  <c r="BG190"/>
  <c r="BE190"/>
  <c r="T190"/>
  <c r="R190"/>
  <c r="P190"/>
  <c r="BI187"/>
  <c r="BH187"/>
  <c r="BG187"/>
  <c r="BE187"/>
  <c r="T187"/>
  <c r="R187"/>
  <c r="P187"/>
  <c r="BI184"/>
  <c r="BH184"/>
  <c r="BG184"/>
  <c r="BE184"/>
  <c r="T184"/>
  <c r="R184"/>
  <c r="P184"/>
  <c r="BI176"/>
  <c r="BH176"/>
  <c r="BG176"/>
  <c r="BE176"/>
  <c r="T176"/>
  <c r="R176"/>
  <c r="P176"/>
  <c r="BI169"/>
  <c r="BH169"/>
  <c r="BG169"/>
  <c r="BE169"/>
  <c r="T169"/>
  <c r="R169"/>
  <c r="P169"/>
  <c r="BI160"/>
  <c r="BH160"/>
  <c r="BG160"/>
  <c r="BE160"/>
  <c r="T160"/>
  <c r="R160"/>
  <c r="P160"/>
  <c r="BI151"/>
  <c r="BH151"/>
  <c r="BG151"/>
  <c r="BE151"/>
  <c r="T151"/>
  <c r="R151"/>
  <c r="P151"/>
  <c r="BI150"/>
  <c r="BH150"/>
  <c r="BG150"/>
  <c r="BE150"/>
  <c r="T150"/>
  <c r="R150"/>
  <c r="P150"/>
  <c r="BI143"/>
  <c r="BH143"/>
  <c r="BG143"/>
  <c r="BE143"/>
  <c r="T143"/>
  <c r="R143"/>
  <c r="P143"/>
  <c r="BI136"/>
  <c r="BH136"/>
  <c r="BG136"/>
  <c r="BE136"/>
  <c r="T136"/>
  <c r="R136"/>
  <c r="P136"/>
  <c r="BI130"/>
  <c r="BH130"/>
  <c r="BG130"/>
  <c r="BE130"/>
  <c r="T130"/>
  <c r="R130"/>
  <c r="P130"/>
  <c r="F121"/>
  <c r="E119"/>
  <c r="F89"/>
  <c r="E87"/>
  <c r="J24"/>
  <c r="E24"/>
  <c r="J92"/>
  <c r="J23"/>
  <c r="J21"/>
  <c r="E21"/>
  <c r="J123"/>
  <c r="J20"/>
  <c r="J18"/>
  <c r="E18"/>
  <c r="F124"/>
  <c r="J17"/>
  <c r="J15"/>
  <c r="E15"/>
  <c r="F91"/>
  <c r="J14"/>
  <c r="J12"/>
  <c r="J121"/>
  <c r="E7"/>
  <c r="E85"/>
  <c i="1" r="L90"/>
  <c r="AM90"/>
  <c r="AM89"/>
  <c r="L89"/>
  <c r="AM87"/>
  <c r="L87"/>
  <c r="L85"/>
  <c r="L84"/>
  <c i="2" r="J194"/>
  <c r="BK229"/>
  <c r="J268"/>
  <c r="J196"/>
  <c r="BK245"/>
  <c r="BK151"/>
  <c r="BK233"/>
  <c r="J230"/>
  <c r="BK249"/>
  <c r="J205"/>
  <c r="BK327"/>
  <c r="J257"/>
  <c r="J195"/>
  <c i="3" r="J245"/>
  <c r="BK187"/>
  <c r="J292"/>
  <c r="J176"/>
  <c r="J275"/>
  <c r="J225"/>
  <c r="BK130"/>
  <c r="BK160"/>
  <c r="BK214"/>
  <c r="J231"/>
  <c r="J285"/>
  <c r="BK232"/>
  <c r="J160"/>
  <c i="4" r="BK205"/>
  <c r="J276"/>
  <c r="BK260"/>
  <c r="BK187"/>
  <c r="BK190"/>
  <c r="J246"/>
  <c r="BK184"/>
  <c r="J205"/>
  <c r="J283"/>
  <c r="J202"/>
  <c r="BK317"/>
  <c r="J214"/>
  <c i="5" r="BK296"/>
  <c r="J227"/>
  <c r="J221"/>
  <c r="J176"/>
  <c r="BK232"/>
  <c r="BK151"/>
  <c r="J229"/>
  <c r="J303"/>
  <c r="J223"/>
  <c r="J327"/>
  <c r="J205"/>
  <c r="J249"/>
  <c r="BK169"/>
  <c i="6" r="BK232"/>
  <c r="BK292"/>
  <c r="BK210"/>
  <c r="J267"/>
  <c r="J190"/>
  <c r="J238"/>
  <c r="BK143"/>
  <c r="J245"/>
  <c r="J176"/>
  <c r="BK214"/>
  <c r="J309"/>
  <c r="J160"/>
  <c r="J256"/>
  <c r="BK205"/>
  <c i="7" r="BK283"/>
  <c r="BK327"/>
  <c r="J254"/>
  <c r="BK144"/>
  <c r="J206"/>
  <c r="BK268"/>
  <c r="J221"/>
  <c r="J268"/>
  <c r="J176"/>
  <c r="BK202"/>
  <c r="BK257"/>
  <c r="BK194"/>
  <c r="J214"/>
  <c i="8" r="BK294"/>
  <c r="J194"/>
  <c r="J210"/>
  <c r="BK252"/>
  <c r="J176"/>
  <c r="BK151"/>
  <c r="J160"/>
  <c r="J247"/>
  <c i="9" r="J248"/>
  <c r="BK184"/>
  <c r="BK228"/>
  <c r="J136"/>
  <c r="J143"/>
  <c r="BK252"/>
  <c r="J197"/>
  <c r="BK284"/>
  <c r="BK197"/>
  <c i="2" r="BK286"/>
  <c r="BK169"/>
  <c r="J283"/>
  <c r="J169"/>
  <c r="J220"/>
  <c r="J293"/>
  <c r="BK226"/>
  <c r="BK197"/>
  <c r="J229"/>
  <c r="BK130"/>
  <c r="BK296"/>
  <c r="J221"/>
  <c i="3" r="J238"/>
  <c r="J169"/>
  <c r="BK253"/>
  <c r="J197"/>
  <c r="J259"/>
  <c r="J190"/>
  <c r="BK249"/>
  <c r="J316"/>
  <c r="BK190"/>
  <c r="J196"/>
  <c r="BK256"/>
  <c r="BK197"/>
  <c i="4" r="J325"/>
  <c r="BK223"/>
  <c r="J176"/>
  <c r="J229"/>
  <c r="J233"/>
  <c r="BK310"/>
  <c r="J169"/>
  <c r="BK249"/>
  <c r="BK194"/>
  <c r="BK246"/>
  <c r="BK250"/>
  <c r="J197"/>
  <c r="BK276"/>
  <c r="J194"/>
  <c i="5" r="BK258"/>
  <c r="BK326"/>
  <c r="BK206"/>
  <c r="J310"/>
  <c r="J254"/>
  <c r="J169"/>
  <c r="J233"/>
  <c r="J317"/>
  <c r="J226"/>
  <c r="BK325"/>
  <c r="BK176"/>
  <c r="J246"/>
  <c r="J184"/>
  <c i="6" r="J292"/>
  <c r="BK225"/>
  <c r="J222"/>
  <c r="BK253"/>
  <c r="J325"/>
  <c r="BK187"/>
  <c r="BK206"/>
  <c r="BK259"/>
  <c r="J130"/>
  <c r="J206"/>
  <c r="BK267"/>
  <c r="BK197"/>
  <c i="7" r="BK260"/>
  <c r="J187"/>
  <c r="J205"/>
  <c r="J303"/>
  <c r="J184"/>
  <c r="BK254"/>
  <c r="BK137"/>
  <c r="J250"/>
  <c r="BK169"/>
  <c r="BK130"/>
  <c r="J227"/>
  <c r="J220"/>
  <c i="8" r="BK323"/>
  <c r="J224"/>
  <c r="BK315"/>
  <c r="BK195"/>
  <c r="J248"/>
  <c r="BK224"/>
  <c r="BK256"/>
  <c r="BK136"/>
  <c i="9" r="J291"/>
  <c r="BK187"/>
  <c r="J256"/>
  <c r="BK281"/>
  <c r="J308"/>
  <c r="J205"/>
  <c r="BK256"/>
  <c r="J323"/>
  <c r="J227"/>
  <c r="J255"/>
  <c r="J190"/>
  <c i="2" r="J249"/>
  <c r="BK143"/>
  <c r="J151"/>
  <c r="BK260"/>
  <c r="J190"/>
  <c r="J250"/>
  <c r="BK325"/>
  <c r="BK196"/>
  <c r="J227"/>
  <c r="J246"/>
  <c r="BK195"/>
  <c r="J327"/>
  <c r="BK250"/>
  <c r="J176"/>
  <c i="3" r="J257"/>
  <c r="BK205"/>
  <c r="J282"/>
  <c r="J202"/>
  <c r="BK245"/>
  <c r="BK176"/>
  <c r="BK244"/>
  <c r="J302"/>
  <c r="BK222"/>
  <c r="BK282"/>
  <c r="BK143"/>
  <c r="J222"/>
  <c r="J226"/>
  <c i="4" r="BK268"/>
  <c r="J326"/>
  <c r="BK245"/>
  <c r="J223"/>
  <c r="J249"/>
  <c r="J239"/>
  <c r="J258"/>
  <c r="BK197"/>
  <c r="BK210"/>
  <c r="BK326"/>
  <c r="BK254"/>
  <c r="BK151"/>
  <c i="5" r="BK230"/>
  <c r="J283"/>
  <c r="BK187"/>
  <c r="J268"/>
  <c r="BK221"/>
  <c r="BK143"/>
  <c r="BK220"/>
  <c r="J286"/>
  <c r="BK202"/>
  <c r="BK245"/>
  <c r="J250"/>
  <c r="BK205"/>
  <c i="6" r="BK249"/>
  <c r="J257"/>
  <c r="BK136"/>
  <c r="BK194"/>
  <c r="J249"/>
  <c r="BK184"/>
  <c r="BK257"/>
  <c r="J195"/>
  <c r="J169"/>
  <c r="BK220"/>
  <c r="J324"/>
  <c r="BK226"/>
  <c r="J136"/>
  <c i="7" r="BK205"/>
  <c r="J257"/>
  <c r="BK286"/>
  <c r="J137"/>
  <c r="J245"/>
  <c r="J145"/>
  <c r="J283"/>
  <c r="BK239"/>
  <c r="J144"/>
  <c r="J210"/>
  <c r="J232"/>
  <c i="8" r="BK324"/>
  <c r="J218"/>
  <c r="BK255"/>
  <c r="BK169"/>
  <c r="BK243"/>
  <c r="J190"/>
  <c r="BK206"/>
  <c r="J230"/>
  <c r="BK225"/>
  <c r="J221"/>
  <c r="BK219"/>
  <c r="J206"/>
  <c r="J199"/>
  <c r="J197"/>
  <c r="BK196"/>
  <c r="BK190"/>
  <c r="BK130"/>
  <c r="BK301"/>
  <c r="BK291"/>
  <c r="BK284"/>
  <c r="BK274"/>
  <c r="J266"/>
  <c r="J258"/>
  <c r="J256"/>
  <c r="BK247"/>
  <c r="BK231"/>
  <c r="J227"/>
  <c r="J195"/>
  <c r="BK194"/>
  <c r="J136"/>
  <c r="BK325"/>
  <c r="J325"/>
  <c r="J324"/>
  <c r="J323"/>
  <c r="J281"/>
  <c r="J274"/>
  <c r="J252"/>
  <c r="J231"/>
  <c r="BK228"/>
  <c r="J225"/>
  <c r="BK214"/>
  <c r="BK210"/>
  <c r="J205"/>
  <c r="J187"/>
  <c r="BK184"/>
  <c r="BK143"/>
  <c i="9" r="J324"/>
  <c r="J301"/>
  <c r="BK294"/>
  <c r="BK291"/>
  <c r="J284"/>
  <c r="BK244"/>
  <c r="J228"/>
  <c r="BK227"/>
  <c r="BK219"/>
  <c r="J206"/>
  <c r="BK205"/>
  <c r="J199"/>
  <c r="BK194"/>
  <c r="J184"/>
  <c r="BK323"/>
  <c r="BK206"/>
  <c r="BK143"/>
  <c r="BK196"/>
  <c r="BK221"/>
  <c r="BK130"/>
  <c r="BK176"/>
  <c r="J219"/>
  <c r="BK136"/>
  <c r="BK243"/>
  <c r="BK230"/>
  <c i="2" r="BK310"/>
  <c r="BK190"/>
  <c r="J210"/>
  <c r="BK227"/>
  <c r="J317"/>
  <c r="BK239"/>
  <c r="J187"/>
  <c r="BK276"/>
  <c r="BK257"/>
  <c r="J325"/>
  <c r="J233"/>
  <c r="BK176"/>
  <c r="J303"/>
  <c r="BK232"/>
  <c r="J206"/>
  <c i="3" r="J267"/>
  <c r="BK202"/>
  <c r="J248"/>
  <c r="BK194"/>
  <c r="BK285"/>
  <c r="BK228"/>
  <c r="BK169"/>
  <c r="BK199"/>
  <c r="BK267"/>
  <c r="J187"/>
  <c r="J228"/>
  <c r="BK309"/>
  <c r="J220"/>
  <c i="4" r="BK293"/>
  <c r="BK206"/>
  <c r="J268"/>
  <c r="J317"/>
  <c r="J293"/>
  <c r="J150"/>
  <c r="J196"/>
  <c r="J260"/>
  <c r="J195"/>
  <c r="BK233"/>
  <c r="J327"/>
  <c r="J232"/>
  <c i="5" r="J326"/>
  <c r="BK254"/>
  <c r="J232"/>
  <c r="BK260"/>
  <c r="J202"/>
  <c r="BK310"/>
  <c r="BK196"/>
  <c r="J245"/>
  <c r="J197"/>
  <c r="BK233"/>
  <c r="BK257"/>
  <c r="J214"/>
  <c i="6" r="J282"/>
  <c r="BK160"/>
  <c r="J232"/>
  <c r="BK302"/>
  <c r="J184"/>
  <c r="J210"/>
  <c r="J275"/>
  <c r="J187"/>
  <c r="J226"/>
  <c r="BK324"/>
  <c r="BK150"/>
  <c r="BK245"/>
  <c r="BK195"/>
  <c i="7" r="J229"/>
  <c r="BK163"/>
  <c r="J223"/>
  <c r="J169"/>
  <c r="BK246"/>
  <c r="J154"/>
  <c r="J230"/>
  <c r="J327"/>
  <c r="BK233"/>
  <c r="BK276"/>
  <c r="J194"/>
  <c r="BK245"/>
  <c r="J190"/>
  <c r="BK187"/>
  <c i="8" r="BK230"/>
  <c r="BK187"/>
  <c r="BK281"/>
  <c r="J143"/>
  <c r="BK205"/>
  <c r="BK202"/>
  <c r="BK176"/>
  <c r="J294"/>
  <c i="9" r="J252"/>
  <c r="BK274"/>
  <c r="J210"/>
  <c r="BK210"/>
  <c r="J247"/>
  <c r="J221"/>
  <c r="BK150"/>
  <c r="J196"/>
  <c r="BK248"/>
  <c r="J160"/>
  <c r="J237"/>
  <c r="BK199"/>
  <c i="2" r="BK205"/>
  <c r="BK246"/>
  <c r="BK214"/>
  <c r="J310"/>
  <c r="BK283"/>
  <c r="J136"/>
  <c r="BK210"/>
  <c r="J245"/>
  <c r="BK194"/>
  <c r="BK326"/>
  <c r="BK258"/>
  <c r="J214"/>
  <c i="3" r="BK324"/>
  <c r="J143"/>
  <c r="BK206"/>
  <c r="BK326"/>
  <c r="BK248"/>
  <c r="J210"/>
  <c r="J253"/>
  <c r="J194"/>
  <c r="BK231"/>
  <c r="BK295"/>
  <c r="J150"/>
  <c r="J199"/>
  <c r="BK196"/>
  <c i="4" r="J250"/>
  <c r="J184"/>
  <c r="J130"/>
  <c r="J206"/>
  <c r="BK239"/>
  <c r="J296"/>
  <c r="J226"/>
  <c r="J303"/>
  <c r="J190"/>
  <c r="BK214"/>
  <c r="BK303"/>
  <c r="J210"/>
  <c i="5" r="J293"/>
  <c r="J130"/>
  <c r="BK190"/>
  <c r="J258"/>
  <c r="BK184"/>
  <c r="J276"/>
  <c r="BK136"/>
  <c r="BK229"/>
  <c r="BK293"/>
  <c r="J150"/>
  <c r="BK194"/>
  <c i="6" r="BK238"/>
  <c r="BK325"/>
  <c r="J231"/>
  <c r="J202"/>
  <c r="BK244"/>
  <c r="BK202"/>
  <c r="J285"/>
  <c r="J220"/>
  <c r="BK219"/>
  <c r="J248"/>
  <c r="BK326"/>
  <c r="J225"/>
  <c i="7" r="BK293"/>
  <c r="J195"/>
  <c r="J286"/>
  <c r="J202"/>
  <c r="BK232"/>
  <c r="BK317"/>
  <c r="BK229"/>
  <c r="BK303"/>
  <c r="BK206"/>
  <c r="J325"/>
  <c r="J130"/>
  <c r="BK184"/>
  <c i="8" r="J255"/>
  <c r="BK221"/>
  <c r="J130"/>
  <c r="BK199"/>
  <c r="BK244"/>
  <c r="J219"/>
  <c r="J291"/>
  <c r="BK150"/>
  <c r="BK308"/>
  <c i="9" r="J294"/>
  <c r="BK190"/>
  <c r="BK237"/>
  <c r="J274"/>
  <c r="J325"/>
  <c r="J202"/>
  <c r="BK255"/>
  <c r="J169"/>
  <c r="BK258"/>
  <c r="BK325"/>
  <c r="J266"/>
  <c r="J218"/>
  <c i="2" r="BK254"/>
  <c r="BK187"/>
  <c r="J296"/>
  <c r="J232"/>
  <c r="BK184"/>
  <c r="J202"/>
  <c r="J260"/>
  <c r="J254"/>
  <c r="J286"/>
  <c r="BK206"/>
  <c i="1" r="AS94"/>
  <c i="2" r="BK160"/>
  <c i="3" r="BK219"/>
  <c r="BK316"/>
  <c r="BK220"/>
  <c r="BK302"/>
  <c r="J229"/>
  <c r="J324"/>
  <c r="BK226"/>
  <c r="BK275"/>
  <c r="J206"/>
  <c r="J232"/>
  <c r="J136"/>
  <c r="BK184"/>
  <c r="J195"/>
  <c i="4" r="BK220"/>
  <c r="BK296"/>
  <c r="BK227"/>
  <c r="BK325"/>
  <c r="BK195"/>
  <c r="J136"/>
  <c r="BK230"/>
  <c r="BK150"/>
  <c r="J227"/>
  <c r="J160"/>
  <c r="J199"/>
  <c r="J310"/>
  <c r="J221"/>
  <c i="5" r="BK317"/>
  <c r="BK239"/>
  <c r="J325"/>
  <c r="BK197"/>
  <c r="BK286"/>
  <c r="J199"/>
  <c r="BK283"/>
  <c r="BK195"/>
  <c r="BK227"/>
  <c r="J195"/>
  <c r="BK226"/>
  <c r="J260"/>
  <c r="J206"/>
  <c r="J143"/>
  <c i="6" r="BK231"/>
  <c r="BK256"/>
  <c r="BK316"/>
  <c r="J229"/>
  <c r="BK295"/>
  <c r="BK176"/>
  <c r="J228"/>
  <c r="J143"/>
  <c r="BK151"/>
  <c r="BK229"/>
  <c r="BK130"/>
  <c r="BK275"/>
  <c r="J219"/>
  <c i="7" r="J258"/>
  <c r="BK197"/>
  <c r="J233"/>
  <c r="BK176"/>
  <c r="J260"/>
  <c r="J196"/>
  <c r="BK258"/>
  <c r="BK227"/>
  <c r="J276"/>
  <c r="BK195"/>
  <c r="BK230"/>
  <c r="J293"/>
  <c r="J197"/>
  <c r="BK196"/>
  <c i="8" r="BK237"/>
  <c r="J150"/>
  <c r="J243"/>
  <c r="BK266"/>
  <c r="J214"/>
  <c r="BK218"/>
  <c r="J151"/>
  <c r="BK248"/>
  <c i="9" r="J258"/>
  <c r="J195"/>
  <c r="J243"/>
  <c r="J151"/>
  <c r="BK202"/>
  <c r="J315"/>
  <c r="J225"/>
  <c r="BK315"/>
  <c r="BK225"/>
  <c r="J176"/>
  <c i="2" r="J223"/>
  <c r="J184"/>
  <c r="BK150"/>
  <c r="J239"/>
  <c r="J276"/>
  <c r="BK202"/>
  <c r="J130"/>
  <c r="BK199"/>
  <c r="J150"/>
  <c r="J199"/>
  <c r="J326"/>
  <c r="BK230"/>
  <c i="3" r="BK292"/>
  <c r="J214"/>
  <c r="J325"/>
  <c r="BK210"/>
  <c r="BK150"/>
  <c r="J256"/>
  <c r="BK195"/>
  <c r="J205"/>
  <c r="J244"/>
  <c r="J130"/>
  <c r="J219"/>
  <c r="BK257"/>
  <c r="J249"/>
  <c i="4" r="BK283"/>
  <c r="J286"/>
  <c r="BK176"/>
  <c r="BK130"/>
  <c r="BK202"/>
  <c r="BK143"/>
  <c r="BK232"/>
  <c r="BK169"/>
  <c r="BK226"/>
  <c r="J143"/>
  <c r="J187"/>
  <c r="BK286"/>
  <c r="BK160"/>
  <c i="5" r="BK276"/>
  <c r="BK199"/>
  <c r="BK214"/>
  <c r="J296"/>
  <c r="BK223"/>
  <c r="BK327"/>
  <c r="J190"/>
  <c r="BK246"/>
  <c r="J187"/>
  <c r="J239"/>
  <c r="BK160"/>
  <c r="J220"/>
  <c r="J136"/>
  <c i="6" r="J302"/>
  <c r="BK228"/>
  <c r="BK285"/>
  <c r="J197"/>
  <c r="J214"/>
  <c r="J244"/>
  <c r="J316"/>
  <c r="J194"/>
  <c r="BK222"/>
  <c r="J326"/>
  <c r="J253"/>
  <c r="J151"/>
  <c i="7" r="J249"/>
  <c r="BK325"/>
  <c r="J239"/>
  <c r="BK190"/>
  <c r="J226"/>
  <c r="J326"/>
  <c r="BK250"/>
  <c r="J317"/>
  <c r="BK199"/>
  <c r="BK223"/>
  <c r="BK249"/>
  <c r="BK154"/>
  <c r="BK145"/>
  <c i="8" r="J228"/>
  <c r="J169"/>
  <c r="J244"/>
  <c r="BK160"/>
  <c r="J237"/>
  <c r="J308"/>
  <c r="BK197"/>
  <c i="9" r="J130"/>
  <c r="J214"/>
  <c r="BK151"/>
  <c r="BK231"/>
  <c r="J231"/>
  <c r="J150"/>
  <c r="BK218"/>
  <c r="BK214"/>
  <c r="J281"/>
  <c r="BK324"/>
  <c r="J224"/>
  <c r="BK169"/>
  <c i="2" r="J258"/>
  <c r="BK268"/>
  <c r="BK303"/>
  <c r="BK221"/>
  <c r="J143"/>
  <c r="BK223"/>
  <c r="J160"/>
  <c r="J197"/>
  <c r="BK317"/>
  <c r="BK220"/>
  <c r="BK136"/>
  <c r="BK293"/>
  <c r="J226"/>
  <c i="3" r="J309"/>
  <c r="J326"/>
  <c r="BK229"/>
  <c r="BK151"/>
  <c r="BK238"/>
  <c r="J295"/>
  <c r="BK225"/>
  <c r="BK259"/>
  <c r="J151"/>
  <c r="BK325"/>
  <c r="BK136"/>
  <c r="J184"/>
  <c i="4" r="BK257"/>
  <c r="BK199"/>
  <c r="BK258"/>
  <c r="J151"/>
  <c r="BK221"/>
  <c r="J230"/>
  <c r="J257"/>
  <c r="BK229"/>
  <c r="J254"/>
  <c r="BK196"/>
  <c r="J220"/>
  <c r="BK327"/>
  <c r="J245"/>
  <c r="BK136"/>
  <c i="5" r="BK268"/>
  <c r="J160"/>
  <c r="J194"/>
  <c r="BK303"/>
  <c r="J257"/>
  <c r="J196"/>
  <c r="BK250"/>
  <c r="BK249"/>
  <c r="BK210"/>
  <c r="BK130"/>
  <c r="J230"/>
  <c r="J151"/>
  <c r="J210"/>
  <c r="BK150"/>
  <c i="6" r="J199"/>
  <c r="BK248"/>
  <c r="J205"/>
  <c r="J259"/>
  <c r="BK169"/>
  <c r="BK190"/>
  <c r="BK309"/>
  <c r="BK199"/>
  <c r="BK196"/>
  <c r="BK282"/>
  <c r="J196"/>
  <c r="J295"/>
  <c r="J150"/>
  <c i="7" r="J199"/>
  <c r="J296"/>
  <c r="BK220"/>
  <c r="BK326"/>
  <c r="BK210"/>
  <c r="BK310"/>
  <c r="BK214"/>
  <c r="BK296"/>
  <c r="BK221"/>
  <c r="J310"/>
  <c r="J163"/>
  <c r="BK226"/>
  <c r="J246"/>
  <c i="8" r="J315"/>
  <c r="J196"/>
  <c r="BK258"/>
  <c r="J284"/>
  <c r="BK227"/>
  <c r="J202"/>
  <c r="J184"/>
  <c r="J301"/>
  <c i="9" r="BK266"/>
  <c r="BK160"/>
  <c r="BK308"/>
  <c r="J187"/>
  <c r="J230"/>
  <c r="J194"/>
  <c r="J244"/>
  <c r="BK301"/>
  <c r="BK224"/>
  <c r="BK247"/>
  <c r="BK195"/>
  <c i="2" l="1" r="R129"/>
  <c r="T193"/>
  <c r="P201"/>
  <c r="P275"/>
  <c i="3" r="R183"/>
  <c r="BK201"/>
  <c r="P274"/>
  <c i="4" r="T129"/>
  <c r="P193"/>
  <c r="R201"/>
  <c r="P275"/>
  <c i="5" r="T183"/>
  <c r="P222"/>
  <c r="T324"/>
  <c i="6" r="R183"/>
  <c r="BK201"/>
  <c r="BK274"/>
  <c r="J274"/>
  <c r="J106"/>
  <c i="7" r="BK129"/>
  <c r="J129"/>
  <c r="J98"/>
  <c r="P193"/>
  <c r="P201"/>
  <c r="BK324"/>
  <c r="J324"/>
  <c r="J107"/>
  <c i="8" r="P129"/>
  <c r="P193"/>
  <c r="R201"/>
  <c r="R273"/>
  <c i="9" r="BK129"/>
  <c r="BK193"/>
  <c r="J193"/>
  <c r="J100"/>
  <c i="2" r="T129"/>
  <c r="R193"/>
  <c r="R201"/>
  <c r="R275"/>
  <c i="3" r="R129"/>
  <c r="R128"/>
  <c r="R193"/>
  <c r="R201"/>
  <c r="T274"/>
  <c i="4" r="BK129"/>
  <c r="J129"/>
  <c r="J98"/>
  <c r="T193"/>
  <c r="P201"/>
  <c r="T275"/>
  <c i="5" r="BK183"/>
  <c r="J183"/>
  <c r="J99"/>
  <c r="P201"/>
  <c r="P275"/>
  <c i="6" r="BK129"/>
  <c r="R193"/>
  <c r="P221"/>
  <c r="BK323"/>
  <c r="J323"/>
  <c r="J107"/>
  <c i="7" r="R129"/>
  <c r="BK201"/>
  <c r="T201"/>
  <c r="R275"/>
  <c i="8" r="T129"/>
  <c r="T193"/>
  <c r="P201"/>
  <c r="BK273"/>
  <c r="J273"/>
  <c r="J106"/>
  <c i="9" r="T183"/>
  <c r="T201"/>
  <c i="2" r="P183"/>
  <c r="BK222"/>
  <c r="J222"/>
  <c r="J104"/>
  <c r="T324"/>
  <c i="3" r="P129"/>
  <c r="T193"/>
  <c r="T221"/>
  <c r="T323"/>
  <c i="4" r="P183"/>
  <c r="T201"/>
  <c r="BK275"/>
  <c r="J275"/>
  <c r="J106"/>
  <c i="5" r="T129"/>
  <c r="T128"/>
  <c r="T193"/>
  <c r="BK201"/>
  <c r="J201"/>
  <c r="J103"/>
  <c r="T275"/>
  <c i="6" r="R129"/>
  <c r="R128"/>
  <c r="BK193"/>
  <c r="J193"/>
  <c r="J100"/>
  <c r="R201"/>
  <c r="R274"/>
  <c i="7" r="BK183"/>
  <c r="J183"/>
  <c r="J99"/>
  <c r="T193"/>
  <c r="R222"/>
  <c r="P324"/>
  <c i="8" r="BK129"/>
  <c r="J129"/>
  <c r="J98"/>
  <c r="BK193"/>
  <c r="J193"/>
  <c r="J100"/>
  <c r="T201"/>
  <c r="T273"/>
  <c i="9" r="T129"/>
  <c r="R193"/>
  <c r="P201"/>
  <c i="2" r="BK183"/>
  <c r="J183"/>
  <c r="J99"/>
  <c r="R222"/>
  <c r="R200"/>
  <c r="BK324"/>
  <c r="J324"/>
  <c r="J107"/>
  <c i="3" r="T129"/>
  <c r="BK193"/>
  <c r="J193"/>
  <c r="J100"/>
  <c r="P221"/>
  <c r="R323"/>
  <c i="4" r="P129"/>
  <c r="P128"/>
  <c r="BK193"/>
  <c r="J193"/>
  <c r="J100"/>
  <c r="R222"/>
  <c r="P324"/>
  <c i="5" r="P129"/>
  <c r="P193"/>
  <c r="BK222"/>
  <c r="J222"/>
  <c r="J104"/>
  <c r="R324"/>
  <c i="6" r="BK183"/>
  <c r="J183"/>
  <c r="J99"/>
  <c r="T221"/>
  <c r="T323"/>
  <c i="7" r="T129"/>
  <c r="R193"/>
  <c r="R201"/>
  <c r="R200"/>
  <c r="BK275"/>
  <c r="J275"/>
  <c r="J106"/>
  <c r="R324"/>
  <c i="8" r="BK183"/>
  <c r="J183"/>
  <c r="J99"/>
  <c r="R220"/>
  <c r="BK322"/>
  <c r="J322"/>
  <c r="J107"/>
  <c i="9" r="R129"/>
  <c r="T193"/>
  <c r="BK220"/>
  <c r="J220"/>
  <c r="J104"/>
  <c r="R273"/>
  <c i="2" r="R183"/>
  <c r="T222"/>
  <c r="P324"/>
  <c i="3" r="T183"/>
  <c r="BK221"/>
  <c r="J221"/>
  <c r="J104"/>
  <c r="BK323"/>
  <c r="J323"/>
  <c r="J107"/>
  <c i="4" r="R183"/>
  <c r="BK201"/>
  <c r="J201"/>
  <c r="J103"/>
  <c r="R275"/>
  <c i="5" r="R183"/>
  <c r="R222"/>
  <c r="P324"/>
  <c i="6" r="P129"/>
  <c r="P193"/>
  <c r="P201"/>
  <c r="P274"/>
  <c i="7" r="T183"/>
  <c i="8" r="P183"/>
  <c r="BK220"/>
  <c r="J220"/>
  <c r="J104"/>
  <c r="R322"/>
  <c i="9" r="P129"/>
  <c r="P193"/>
  <c r="T220"/>
  <c r="P273"/>
  <c r="BK322"/>
  <c r="J322"/>
  <c r="J107"/>
  <c i="2" r="BK129"/>
  <c r="J129"/>
  <c r="J98"/>
  <c r="P193"/>
  <c r="P222"/>
  <c r="R324"/>
  <c i="3" r="P183"/>
  <c r="T201"/>
  <c r="T200"/>
  <c r="R274"/>
  <c i="4" r="R129"/>
  <c r="R128"/>
  <c r="R193"/>
  <c r="P222"/>
  <c r="R324"/>
  <c i="5" r="P183"/>
  <c r="T201"/>
  <c r="R275"/>
  <c i="6" r="T129"/>
  <c r="T193"/>
  <c r="T201"/>
  <c r="T274"/>
  <c i="7" r="P129"/>
  <c r="BK193"/>
  <c r="J193"/>
  <c r="J100"/>
  <c r="T222"/>
  <c r="T324"/>
  <c i="8" r="R183"/>
  <c r="BK201"/>
  <c r="P273"/>
  <c i="9" r="P183"/>
  <c r="BK201"/>
  <c r="J201"/>
  <c r="J103"/>
  <c r="R201"/>
  <c r="R322"/>
  <c i="2" r="P129"/>
  <c r="P128"/>
  <c r="BK193"/>
  <c r="J193"/>
  <c r="J100"/>
  <c r="T201"/>
  <c r="T275"/>
  <c i="3" r="BK183"/>
  <c r="J183"/>
  <c r="J99"/>
  <c r="R221"/>
  <c r="P323"/>
  <c i="4" r="BK183"/>
  <c r="J183"/>
  <c r="J99"/>
  <c r="T222"/>
  <c r="BK324"/>
  <c r="J324"/>
  <c r="J107"/>
  <c i="5" r="BK129"/>
  <c r="BK193"/>
  <c r="J193"/>
  <c r="J100"/>
  <c r="T222"/>
  <c r="BK324"/>
  <c r="J324"/>
  <c r="J107"/>
  <c i="6" r="T183"/>
  <c r="R221"/>
  <c r="P323"/>
  <c i="7" r="R183"/>
  <c r="P222"/>
  <c r="P275"/>
  <c i="8" r="T183"/>
  <c r="T220"/>
  <c r="T322"/>
  <c i="9" r="BK183"/>
  <c r="J183"/>
  <c r="J99"/>
  <c r="P220"/>
  <c r="T273"/>
  <c r="P322"/>
  <c i="2" r="T183"/>
  <c r="BK201"/>
  <c r="BK275"/>
  <c r="J275"/>
  <c r="J106"/>
  <c i="3" r="BK129"/>
  <c r="P193"/>
  <c r="P201"/>
  <c r="P200"/>
  <c r="BK274"/>
  <c r="J274"/>
  <c r="J106"/>
  <c i="4" r="T183"/>
  <c r="BK222"/>
  <c r="J222"/>
  <c r="J104"/>
  <c r="T324"/>
  <c i="5" r="R129"/>
  <c r="R128"/>
  <c r="R127"/>
  <c r="R193"/>
  <c r="R201"/>
  <c r="R200"/>
  <c r="BK275"/>
  <c r="J275"/>
  <c r="J106"/>
  <c i="6" r="P183"/>
  <c r="BK221"/>
  <c r="J221"/>
  <c r="J104"/>
  <c r="R323"/>
  <c i="7" r="P183"/>
  <c r="BK222"/>
  <c r="J222"/>
  <c r="J104"/>
  <c r="T275"/>
  <c i="8" r="R129"/>
  <c r="R128"/>
  <c r="R193"/>
  <c r="P220"/>
  <c r="P322"/>
  <c i="9" r="R183"/>
  <c r="R220"/>
  <c r="BK273"/>
  <c r="J273"/>
  <c r="J106"/>
  <c r="T322"/>
  <c i="5" r="BK259"/>
  <c r="J259"/>
  <c r="J105"/>
  <c i="7" r="BK259"/>
  <c r="J259"/>
  <c r="J105"/>
  <c i="9" r="BK198"/>
  <c r="J198"/>
  <c r="J101"/>
  <c i="6" r="BK258"/>
  <c r="J258"/>
  <c r="J105"/>
  <c i="4" r="BK198"/>
  <c r="J198"/>
  <c r="J101"/>
  <c i="9" r="BK257"/>
  <c r="J257"/>
  <c r="J105"/>
  <c i="2" r="BK259"/>
  <c r="J259"/>
  <c r="J105"/>
  <c i="3" r="BK258"/>
  <c r="J258"/>
  <c r="J105"/>
  <c i="5" r="BK198"/>
  <c r="J198"/>
  <c r="J101"/>
  <c i="6" r="BK198"/>
  <c r="J198"/>
  <c r="J101"/>
  <c i="8" r="BK257"/>
  <c r="J257"/>
  <c r="J105"/>
  <c i="7" r="BK198"/>
  <c r="J198"/>
  <c r="J101"/>
  <c i="8" r="BK198"/>
  <c r="J198"/>
  <c r="J101"/>
  <c i="2" r="BK198"/>
  <c r="J198"/>
  <c r="J101"/>
  <c i="3" r="BK198"/>
  <c r="J198"/>
  <c r="J101"/>
  <c i="4" r="BK259"/>
  <c r="J259"/>
  <c r="J105"/>
  <c i="9" r="J91"/>
  <c r="J121"/>
  <c r="J124"/>
  <c r="BF136"/>
  <c r="BF206"/>
  <c r="BF274"/>
  <c r="BF301"/>
  <c r="BF325"/>
  <c i="8" r="BK128"/>
  <c r="J201"/>
  <c r="J103"/>
  <c i="9" r="BF195"/>
  <c r="BF218"/>
  <c r="BF247"/>
  <c r="F124"/>
  <c r="BF151"/>
  <c r="BF194"/>
  <c r="BF197"/>
  <c r="BF221"/>
  <c r="BF248"/>
  <c r="BF266"/>
  <c r="BF291"/>
  <c r="BF308"/>
  <c r="BF315"/>
  <c r="BF323"/>
  <c r="F123"/>
  <c r="BF196"/>
  <c r="BF210"/>
  <c r="E117"/>
  <c r="BF160"/>
  <c r="BF176"/>
  <c r="BF202"/>
  <c r="BF205"/>
  <c r="BF255"/>
  <c r="BF258"/>
  <c r="BF324"/>
  <c r="BF150"/>
  <c r="BF187"/>
  <c r="BF190"/>
  <c r="BF199"/>
  <c r="BF219"/>
  <c r="BF284"/>
  <c r="BF294"/>
  <c r="BF130"/>
  <c r="BF169"/>
  <c r="BF184"/>
  <c r="BF224"/>
  <c r="BF225"/>
  <c r="BF227"/>
  <c r="BF228"/>
  <c r="BF230"/>
  <c r="BF237"/>
  <c r="BF243"/>
  <c r="BF244"/>
  <c r="BF281"/>
  <c r="BF143"/>
  <c r="BF214"/>
  <c r="BF231"/>
  <c r="BF252"/>
  <c r="BF256"/>
  <c i="7" r="BK128"/>
  <c r="J201"/>
  <c r="J103"/>
  <c i="8" r="F92"/>
  <c r="J123"/>
  <c r="BF130"/>
  <c r="BF195"/>
  <c r="BF199"/>
  <c r="BF219"/>
  <c r="BF221"/>
  <c r="BF266"/>
  <c r="BF291"/>
  <c r="BF301"/>
  <c r="BF324"/>
  <c r="BF325"/>
  <c r="BF143"/>
  <c r="BF214"/>
  <c r="BF230"/>
  <c r="BF237"/>
  <c r="J92"/>
  <c r="BF151"/>
  <c r="BF176"/>
  <c r="BF184"/>
  <c r="BF218"/>
  <c r="BF227"/>
  <c r="BF256"/>
  <c r="F123"/>
  <c r="BF194"/>
  <c r="BF202"/>
  <c r="E117"/>
  <c r="BF169"/>
  <c r="BF187"/>
  <c r="BF224"/>
  <c r="BF228"/>
  <c r="BF231"/>
  <c r="BF247"/>
  <c r="BF252"/>
  <c r="BF258"/>
  <c r="BF274"/>
  <c r="BF294"/>
  <c r="BF323"/>
  <c r="BF136"/>
  <c r="BF150"/>
  <c r="BF160"/>
  <c r="BF196"/>
  <c r="BF197"/>
  <c r="BF255"/>
  <c r="BF308"/>
  <c r="BF315"/>
  <c r="J89"/>
  <c r="BF248"/>
  <c r="BF190"/>
  <c r="BF205"/>
  <c r="BF206"/>
  <c r="BF210"/>
  <c r="BF225"/>
  <c r="BF243"/>
  <c r="BF244"/>
  <c r="BF281"/>
  <c r="BF284"/>
  <c i="7" r="E85"/>
  <c r="J91"/>
  <c r="BF130"/>
  <c r="BF206"/>
  <c r="BF226"/>
  <c i="6" r="J201"/>
  <c r="J103"/>
  <c i="7" r="J89"/>
  <c r="BF137"/>
  <c r="BF283"/>
  <c i="6" r="J129"/>
  <c r="J98"/>
  <c i="7" r="BF169"/>
  <c r="BF176"/>
  <c r="BF184"/>
  <c r="BF195"/>
  <c r="BF205"/>
  <c r="BF214"/>
  <c r="BF220"/>
  <c r="BF227"/>
  <c r="BF257"/>
  <c r="BF260"/>
  <c r="BF268"/>
  <c r="BF317"/>
  <c r="BF326"/>
  <c r="F123"/>
  <c r="BF145"/>
  <c r="BF154"/>
  <c r="BF187"/>
  <c r="BF210"/>
  <c r="BF223"/>
  <c r="BF230"/>
  <c r="BF246"/>
  <c r="BF254"/>
  <c r="BF258"/>
  <c r="BF325"/>
  <c r="F124"/>
  <c r="BF197"/>
  <c r="BF232"/>
  <c r="BF286"/>
  <c r="BF293"/>
  <c r="BF296"/>
  <c r="BF303"/>
  <c r="BF144"/>
  <c r="BF163"/>
  <c r="BF190"/>
  <c r="BF199"/>
  <c r="BF202"/>
  <c r="BF229"/>
  <c r="BF239"/>
  <c r="BF250"/>
  <c r="BF276"/>
  <c r="J124"/>
  <c r="BF194"/>
  <c r="BF196"/>
  <c r="BF245"/>
  <c r="BF249"/>
  <c r="BF310"/>
  <c r="BF327"/>
  <c r="BF221"/>
  <c r="BF233"/>
  <c i="5" r="J129"/>
  <c r="J98"/>
  <c i="6" r="BF184"/>
  <c r="BF220"/>
  <c r="BF248"/>
  <c r="BF325"/>
  <c r="BF326"/>
  <c i="5" r="BK200"/>
  <c r="J200"/>
  <c r="J102"/>
  <c i="6" r="F91"/>
  <c r="J121"/>
  <c r="BF169"/>
  <c r="BF176"/>
  <c r="BF187"/>
  <c r="BF194"/>
  <c r="BF199"/>
  <c r="BF210"/>
  <c r="BF238"/>
  <c r="BF253"/>
  <c r="BF259"/>
  <c r="BF295"/>
  <c r="J92"/>
  <c r="BF143"/>
  <c r="BF202"/>
  <c r="BF206"/>
  <c r="BF285"/>
  <c r="BF302"/>
  <c r="E117"/>
  <c r="BF160"/>
  <c r="BF196"/>
  <c r="BF231"/>
  <c r="BF292"/>
  <c r="BF316"/>
  <c r="BF324"/>
  <c r="J91"/>
  <c r="BF197"/>
  <c r="BF222"/>
  <c r="BF226"/>
  <c r="BF228"/>
  <c r="BF229"/>
  <c r="BF256"/>
  <c r="BF267"/>
  <c r="BF275"/>
  <c r="F124"/>
  <c r="BF136"/>
  <c r="BF150"/>
  <c r="BF205"/>
  <c r="BF232"/>
  <c r="BF214"/>
  <c r="BF225"/>
  <c r="BF244"/>
  <c r="BF249"/>
  <c r="BF282"/>
  <c r="BF130"/>
  <c r="BF151"/>
  <c r="BF190"/>
  <c r="BF195"/>
  <c r="BF219"/>
  <c r="BF245"/>
  <c r="BF257"/>
  <c r="BF309"/>
  <c i="5" r="F92"/>
  <c r="BF196"/>
  <c r="BF226"/>
  <c r="BF268"/>
  <c i="4" r="BK128"/>
  <c i="5" r="E85"/>
  <c r="J91"/>
  <c r="BF194"/>
  <c r="BF199"/>
  <c r="BF286"/>
  <c r="F91"/>
  <c r="BF176"/>
  <c r="BF232"/>
  <c r="BF233"/>
  <c r="BF250"/>
  <c r="BF260"/>
  <c r="BF276"/>
  <c r="BF293"/>
  <c r="BF327"/>
  <c r="J89"/>
  <c r="BF151"/>
  <c r="BF169"/>
  <c r="BF184"/>
  <c r="BF205"/>
  <c r="BF221"/>
  <c r="BF223"/>
  <c r="BF245"/>
  <c r="BF258"/>
  <c r="BF296"/>
  <c r="BF317"/>
  <c r="BF325"/>
  <c r="BF326"/>
  <c r="J92"/>
  <c r="BF197"/>
  <c r="BF214"/>
  <c r="BF227"/>
  <c r="BF230"/>
  <c r="BF239"/>
  <c r="BF130"/>
  <c r="BF136"/>
  <c r="BF160"/>
  <c r="BF195"/>
  <c r="BF229"/>
  <c r="BF246"/>
  <c r="BF249"/>
  <c r="BF254"/>
  <c r="BF257"/>
  <c r="BF283"/>
  <c r="BF303"/>
  <c r="BF310"/>
  <c i="4" r="BK200"/>
  <c r="J200"/>
  <c r="J102"/>
  <c i="5" r="BF143"/>
  <c r="BF150"/>
  <c r="BF187"/>
  <c r="BF190"/>
  <c r="BF202"/>
  <c r="BF206"/>
  <c r="BF210"/>
  <c r="BF220"/>
  <c i="3" r="J201"/>
  <c r="J103"/>
  <c i="4" r="F92"/>
  <c r="J123"/>
  <c r="BF187"/>
  <c r="BF199"/>
  <c r="BF229"/>
  <c r="BF246"/>
  <c r="BF258"/>
  <c r="BF260"/>
  <c r="BF327"/>
  <c r="F123"/>
  <c r="BF176"/>
  <c r="BF223"/>
  <c r="BF303"/>
  <c r="BF326"/>
  <c r="E85"/>
  <c r="J92"/>
  <c r="BF214"/>
  <c r="BF220"/>
  <c r="BF232"/>
  <c r="BF249"/>
  <c r="BF268"/>
  <c r="BF293"/>
  <c r="BF325"/>
  <c r="J121"/>
  <c r="BF130"/>
  <c r="BF206"/>
  <c r="BF210"/>
  <c r="BF221"/>
  <c r="BF283"/>
  <c r="BF286"/>
  <c r="BF184"/>
  <c r="BF257"/>
  <c r="BF276"/>
  <c r="BF169"/>
  <c r="BF195"/>
  <c r="BF196"/>
  <c r="BF197"/>
  <c r="BF202"/>
  <c r="BF245"/>
  <c r="BF250"/>
  <c i="3" r="J129"/>
  <c r="J98"/>
  <c i="4" r="BF136"/>
  <c r="BF160"/>
  <c r="BF194"/>
  <c r="BF205"/>
  <c r="BF254"/>
  <c r="BF310"/>
  <c r="BF317"/>
  <c r="BF143"/>
  <c r="BF150"/>
  <c r="BF151"/>
  <c r="BF190"/>
  <c r="BF226"/>
  <c r="BF227"/>
  <c r="BF230"/>
  <c r="BF233"/>
  <c r="BF239"/>
  <c r="BF296"/>
  <c i="2" r="BK128"/>
  <c r="J128"/>
  <c r="J97"/>
  <c i="3" r="F91"/>
  <c r="J123"/>
  <c r="BF202"/>
  <c r="BF205"/>
  <c r="BF210"/>
  <c r="BF214"/>
  <c r="BF219"/>
  <c r="BF220"/>
  <c r="BF238"/>
  <c r="BF244"/>
  <c r="BF257"/>
  <c r="BF275"/>
  <c i="2" r="J201"/>
  <c r="J103"/>
  <c i="3" r="E117"/>
  <c r="BF151"/>
  <c r="BF169"/>
  <c r="BF190"/>
  <c r="BF249"/>
  <c r="F92"/>
  <c r="BF160"/>
  <c r="BF184"/>
  <c r="BF197"/>
  <c r="BF206"/>
  <c r="BF225"/>
  <c r="BF245"/>
  <c r="BF309"/>
  <c r="BF326"/>
  <c r="BF194"/>
  <c r="BF199"/>
  <c r="BF226"/>
  <c r="BF228"/>
  <c r="BF248"/>
  <c r="BF292"/>
  <c r="BF325"/>
  <c r="J92"/>
  <c r="BF130"/>
  <c r="BF143"/>
  <c r="BF150"/>
  <c r="BF187"/>
  <c r="BF195"/>
  <c r="BF196"/>
  <c r="BF256"/>
  <c r="BF267"/>
  <c r="BF282"/>
  <c r="BF285"/>
  <c r="J121"/>
  <c r="BF136"/>
  <c r="BF324"/>
  <c r="BF232"/>
  <c r="BF259"/>
  <c r="BF295"/>
  <c r="BF302"/>
  <c r="BF176"/>
  <c r="BF222"/>
  <c r="BF229"/>
  <c r="BF231"/>
  <c r="BF253"/>
  <c r="BF316"/>
  <c i="2" r="F123"/>
  <c r="BF143"/>
  <c r="BF197"/>
  <c r="BF227"/>
  <c r="BF239"/>
  <c r="BF310"/>
  <c r="BF325"/>
  <c r="BF326"/>
  <c r="BF327"/>
  <c r="BF150"/>
  <c r="BF221"/>
  <c r="BF226"/>
  <c r="BF257"/>
  <c r="BF268"/>
  <c r="F92"/>
  <c r="BF136"/>
  <c r="BF176"/>
  <c r="BF184"/>
  <c r="BF202"/>
  <c r="BF205"/>
  <c r="BF276"/>
  <c r="BF283"/>
  <c r="BF286"/>
  <c r="BF293"/>
  <c r="J89"/>
  <c r="E117"/>
  <c r="J124"/>
  <c r="BF160"/>
  <c r="BF169"/>
  <c r="BF190"/>
  <c r="BF214"/>
  <c r="BF229"/>
  <c r="BF246"/>
  <c r="BF250"/>
  <c r="BF303"/>
  <c r="BF194"/>
  <c r="BF199"/>
  <c r="BF206"/>
  <c r="BF210"/>
  <c r="BF230"/>
  <c r="BF232"/>
  <c r="BF260"/>
  <c r="BF296"/>
  <c r="BF130"/>
  <c r="BF151"/>
  <c r="BF254"/>
  <c r="J91"/>
  <c r="BF187"/>
  <c r="BF195"/>
  <c r="BF220"/>
  <c r="BF223"/>
  <c r="BF249"/>
  <c r="BF258"/>
  <c r="BF196"/>
  <c r="BF233"/>
  <c r="BF245"/>
  <c r="BF317"/>
  <c r="F33"/>
  <c i="1" r="AZ95"/>
  <c i="4" r="F33"/>
  <c i="1" r="AZ97"/>
  <c i="6" r="J33"/>
  <c i="1" r="AV99"/>
  <c i="8" r="J33"/>
  <c i="1" r="AV101"/>
  <c i="9" r="F37"/>
  <c i="1" r="BD102"/>
  <c i="2" r="F36"/>
  <c i="1" r="BC95"/>
  <c i="4" r="F36"/>
  <c i="1" r="BC97"/>
  <c i="6" r="F36"/>
  <c i="1" r="BC99"/>
  <c i="8" r="F33"/>
  <c i="1" r="AZ101"/>
  <c i="3" r="F33"/>
  <c i="1" r="AZ96"/>
  <c i="3" r="F36"/>
  <c i="1" r="BC96"/>
  <c i="5" r="F37"/>
  <c i="1" r="BD98"/>
  <c i="7" r="F33"/>
  <c i="1" r="AZ100"/>
  <c i="9" r="J33"/>
  <c i="1" r="AV102"/>
  <c i="2" r="F37"/>
  <c i="1" r="BD95"/>
  <c i="4" r="F35"/>
  <c i="1" r="BB97"/>
  <c i="6" r="F37"/>
  <c i="1" r="BD99"/>
  <c i="8" r="F36"/>
  <c i="1" r="BC101"/>
  <c i="9" r="F36"/>
  <c i="1" r="BC102"/>
  <c i="3" r="J33"/>
  <c i="1" r="AV96"/>
  <c i="3" r="F37"/>
  <c i="1" r="BD96"/>
  <c i="5" r="J33"/>
  <c i="1" r="AV98"/>
  <c i="5" r="F35"/>
  <c i="1" r="BB98"/>
  <c i="7" r="J33"/>
  <c i="1" r="AV100"/>
  <c i="8" r="F37"/>
  <c i="1" r="BD101"/>
  <c i="2" r="J33"/>
  <c i="1" r="AV95"/>
  <c i="4" r="J33"/>
  <c i="1" r="AV97"/>
  <c i="6" r="F33"/>
  <c i="1" r="AZ99"/>
  <c i="7" r="F36"/>
  <c i="1" r="BC100"/>
  <c i="9" r="F35"/>
  <c i="1" r="BB102"/>
  <c i="2" r="F35"/>
  <c i="1" r="BB95"/>
  <c i="4" r="F37"/>
  <c i="1" r="BD97"/>
  <c i="5" r="F36"/>
  <c i="1" r="BC98"/>
  <c i="7" r="F35"/>
  <c i="1" r="BB100"/>
  <c i="8" r="F35"/>
  <c i="1" r="BB101"/>
  <c i="3" r="F35"/>
  <c i="1" r="BB96"/>
  <c i="5" r="F33"/>
  <c i="1" r="AZ98"/>
  <c i="6" r="F35"/>
  <c i="1" r="BB99"/>
  <c i="7" r="F37"/>
  <c i="1" r="BD100"/>
  <c i="9" r="F33"/>
  <c i="1" r="AZ102"/>
  <c i="7" l="1" r="T200"/>
  <c i="9" r="R128"/>
  <c r="R127"/>
  <c i="7" r="R128"/>
  <c r="R127"/>
  <c i="9" r="R200"/>
  <c r="P128"/>
  <c i="5" r="P128"/>
  <c i="8" r="P200"/>
  <c r="P128"/>
  <c r="P127"/>
  <c i="1" r="AU101"/>
  <c i="4" r="T128"/>
  <c i="2" r="BK200"/>
  <c r="J200"/>
  <c r="J102"/>
  <c i="7" r="P128"/>
  <c i="6" r="P200"/>
  <c i="9" r="T128"/>
  <c i="6" r="R200"/>
  <c r="R127"/>
  <c i="4" r="T200"/>
  <c i="8" r="T128"/>
  <c i="6" r="BK128"/>
  <c i="4" r="P200"/>
  <c r="P127"/>
  <c i="1" r="AU97"/>
  <c i="2" r="T128"/>
  <c i="3" r="BK200"/>
  <c r="J200"/>
  <c r="J102"/>
  <c i="5" r="BK128"/>
  <c r="J128"/>
  <c r="J97"/>
  <c i="6" r="T128"/>
  <c i="8" r="T200"/>
  <c i="9" r="T200"/>
  <c i="7" r="BK200"/>
  <c r="J200"/>
  <c r="J102"/>
  <c i="6" r="T200"/>
  <c i="3" r="T128"/>
  <c r="T127"/>
  <c r="P128"/>
  <c r="P127"/>
  <c i="1" r="AU96"/>
  <c i="3" r="R200"/>
  <c r="R127"/>
  <c i="9" r="BK128"/>
  <c r="J128"/>
  <c r="J97"/>
  <c i="2" r="P200"/>
  <c r="P127"/>
  <c i="1" r="AU95"/>
  <c i="3" r="BK128"/>
  <c r="J128"/>
  <c r="J97"/>
  <c i="8" r="BK200"/>
  <c r="J200"/>
  <c r="J102"/>
  <c i="2" r="T200"/>
  <c i="7" r="T128"/>
  <c r="T127"/>
  <c i="9" r="P200"/>
  <c i="7" r="P200"/>
  <c i="5" r="T200"/>
  <c r="T127"/>
  <c i="6" r="P128"/>
  <c r="P127"/>
  <c i="1" r="AU99"/>
  <c i="4" r="R200"/>
  <c r="R127"/>
  <c i="5" r="P200"/>
  <c i="8" r="R200"/>
  <c r="R127"/>
  <c i="6" r="BK200"/>
  <c r="J200"/>
  <c r="J102"/>
  <c i="2" r="R128"/>
  <c r="R127"/>
  <c i="9" r="J129"/>
  <c r="J98"/>
  <c r="BK200"/>
  <c r="J200"/>
  <c r="J102"/>
  <c i="8" r="J128"/>
  <c r="J97"/>
  <c i="7" r="J128"/>
  <c r="J97"/>
  <c i="4" r="BK127"/>
  <c r="J127"/>
  <c r="J96"/>
  <c r="J128"/>
  <c r="J97"/>
  <c i="2" r="BK127"/>
  <c r="J127"/>
  <c r="J34"/>
  <c i="1" r="AW95"/>
  <c r="AT95"/>
  <c i="8" r="F34"/>
  <c i="1" r="BA101"/>
  <c r="BD94"/>
  <c r="W33"/>
  <c i="2" r="F34"/>
  <c i="1" r="BA95"/>
  <c i="6" r="J34"/>
  <c i="1" r="AW99"/>
  <c r="AT99"/>
  <c i="3" r="J34"/>
  <c i="1" r="AW96"/>
  <c r="AT96"/>
  <c i="8" r="J34"/>
  <c i="1" r="AW101"/>
  <c r="AT101"/>
  <c r="BC94"/>
  <c r="W32"/>
  <c i="5" r="F34"/>
  <c i="1" r="BA98"/>
  <c i="6" r="F34"/>
  <c i="1" r="BA99"/>
  <c r="BB94"/>
  <c r="W31"/>
  <c i="4" r="J34"/>
  <c i="1" r="AW97"/>
  <c r="AT97"/>
  <c i="7" r="J34"/>
  <c i="1" r="AW100"/>
  <c r="AT100"/>
  <c i="9" r="F34"/>
  <c i="1" r="BA102"/>
  <c i="4" r="F34"/>
  <c i="1" r="BA97"/>
  <c i="7" r="F34"/>
  <c i="1" r="BA100"/>
  <c r="AZ94"/>
  <c r="W29"/>
  <c i="3" r="F34"/>
  <c i="1" r="BA96"/>
  <c i="5" r="J34"/>
  <c i="1" r="AW98"/>
  <c r="AT98"/>
  <c i="9" r="J34"/>
  <c i="1" r="AW102"/>
  <c r="AT102"/>
  <c i="2" r="J30"/>
  <c i="1" r="AG95"/>
  <c i="2" l="1" r="T127"/>
  <c i="6" r="T127"/>
  <c i="9" r="T127"/>
  <c i="4" r="T127"/>
  <c i="9" r="P127"/>
  <c i="1" r="AU102"/>
  <c i="6" r="BK127"/>
  <c r="J127"/>
  <c r="J96"/>
  <c i="7" r="P127"/>
  <c i="1" r="AU100"/>
  <c i="8" r="T127"/>
  <c i="5" r="P127"/>
  <c i="1" r="AU98"/>
  <c i="3" r="BK127"/>
  <c r="J127"/>
  <c r="J96"/>
  <c i="8" r="BK127"/>
  <c r="J127"/>
  <c i="5" r="BK127"/>
  <c r="J127"/>
  <c r="J96"/>
  <c i="9" r="BK127"/>
  <c r="J127"/>
  <c r="J96"/>
  <c i="6" r="J128"/>
  <c r="J97"/>
  <c i="7" r="BK127"/>
  <c r="J127"/>
  <c i="1" r="AN95"/>
  <c i="2" r="J96"/>
  <c r="J39"/>
  <c i="7" r="J30"/>
  <c i="1" r="AG100"/>
  <c r="AY94"/>
  <c r="AV94"/>
  <c r="AK29"/>
  <c i="8" r="J30"/>
  <c i="1" r="AG101"/>
  <c i="4" r="J30"/>
  <c i="1" r="AG97"/>
  <c r="AN97"/>
  <c r="BA94"/>
  <c r="W30"/>
  <c r="AX94"/>
  <c i="7" l="1" r="J39"/>
  <c i="8" r="J39"/>
  <c r="J96"/>
  <c i="7" r="J96"/>
  <c i="4" r="J39"/>
  <c i="1" r="AN101"/>
  <c r="AN100"/>
  <c i="3" r="J30"/>
  <c i="1" r="AG96"/>
  <c r="AN96"/>
  <c i="5" r="J30"/>
  <c i="1" r="AG98"/>
  <c r="AN98"/>
  <c i="6" r="J30"/>
  <c i="1" r="AG99"/>
  <c i="9" r="J30"/>
  <c i="1" r="AG102"/>
  <c r="AU94"/>
  <c r="AW94"/>
  <c r="AK30"/>
  <c i="5" l="1" r="J39"/>
  <c i="9" r="J39"/>
  <c i="3" r="J39"/>
  <c i="6" r="J39"/>
  <c i="1" r="AN99"/>
  <c r="AN102"/>
  <c r="AG94"/>
  <c r="AK26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<sst xmlns="http://schemas.openxmlformats.org/spreadsheetml/2006/main">
  <si>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</si>
  <si>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</si>
  <si>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</si>
  <si>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</si>
  <si>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{ace31400-9abd-4fb9-80d5-cc55f822eceb}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</si>
  <si>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</si>
  <si>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</si>
  <si>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</si>
  <si>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</si>
  <si>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</si>
  <si>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</si>
  <si>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</si>
  <si>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</si>
  <si>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</si>
  <si>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IMPORT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</si>
  <si>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</si>
  <si>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</si>
  <si>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Příloha č. 3, Slepý soupis prací, dodávek a služeb s výkazem výměr (2)</t>
  </si>
  <si>
    <t>KSO:</t>
  </si>
  <si>
    <t>CC-CZ:</t>
  </si>
  <si>
    <t>Místo:</t>
  </si>
  <si>
    <t xml:space="preserve"> </t>
  </si>
  <si>
    <t>Datum:</t>
  </si>
  <si>
    <t>6. 6. 2024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</si>
  <si>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</si>
  <si>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</si>
  <si>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</si>
  <si>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</si>
  <si>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</si>
  <si>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</si>
  <si>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</si>
  <si>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</si>
  <si>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</si>
  <si>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</si>
  <si>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</si>
  <si>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</si>
  <si>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</si>
  <si>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</si>
  <si>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</si>
  <si>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</si>
  <si>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</si>
  <si>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</si>
  <si>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</si>
  <si>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</si>
  <si>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</si>
  <si>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</si>
  <si>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</si>
  <si>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</si>
  <si>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</si>
  <si>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</si>
  <si>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</si>
  <si>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</si>
  <si>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</si>
  <si>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</si>
  <si>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</si>
  <si>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</si>
  <si>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</si>
  <si>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</si>
  <si>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</si>
  <si>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</si>
  <si>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</si>
  <si>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</si>
  <si>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</si>
  <si>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</si>
  <si>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</si>
  <si>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</si>
  <si>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</si>
  <si>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</si>
  <si>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</si>
  <si>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</si>
  <si>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</si>
  <si>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</si>
  <si>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</si>
  <si>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</si>
  <si>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</si>
  <si>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</si>
  <si>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</si>
  <si>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Objekt1</t>
  </si>
  <si>
    <t>594</t>
  </si>
  <si>
    <t>STA</t>
  </si>
  <si>
    <t>1</t>
  </si>
  <si>
    <t>{23f7cf55-7727-4c4c-8d91-a3dbef3dbc60}</t>
  </si>
  <si>
    <t>Objekt2</t>
  </si>
  <si>
    <t>595</t>
  </si>
  <si>
    <t>{0e8016f3-b3c6-4bc6-a6d5-570f1462d29d}</t>
  </si>
  <si>
    <t>Objekt3</t>
  </si>
  <si>
    <t>596</t>
  </si>
  <si>
    <t>{4d6708d6-5813-465f-a721-f5639baffa60}</t>
  </si>
  <si>
    <t>Objekt4</t>
  </si>
  <si>
    <t>597</t>
  </si>
  <si>
    <t>{a0d8f17f-f4c8-4171-86bc-74a5ec8bb8da}</t>
  </si>
  <si>
    <t>Objekt5</t>
  </si>
  <si>
    <t>598</t>
  </si>
  <si>
    <t>{6d8700e2-68c7-4dce-98df-f1418127a87c}</t>
  </si>
  <si>
    <t>Objekt6</t>
  </si>
  <si>
    <t>599</t>
  </si>
  <si>
    <t>{445061ff-f0e3-4c47-be54-dbc2d426f362}</t>
  </si>
  <si>
    <t>Objekt7</t>
  </si>
  <si>
    <t>614</t>
  </si>
  <si>
    <t>{3d0eb7b9-0437-4894-ab79-b75b1f38af29}</t>
  </si>
  <si>
    <t>Objekt8</t>
  </si>
  <si>
    <t>615</t>
  </si>
  <si>
    <t>{6474a792-2ffe-43d2-b5d7-19a4b7d47ac6}</t>
  </si>
  <si>
    <t>KRYCÍ LIST SOUPISU PRACÍ</t>
  </si>
  <si>
    <t>Objekt:</t>
  </si>
  <si>
    <t>Objekt1 - 594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</si>
  <si>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</si>
  <si>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</si>
  <si>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</si>
  <si>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</si>
  <si>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</si>
  <si>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</si>
  <si>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</si>
  <si>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</si>
  <si>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</si>
  <si>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</si>
  <si>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</si>
  <si>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</si>
  <si>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</si>
  <si>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783 - Dokončovací práce - nátěry</t>
  </si>
  <si>
    <t xml:space="preserve">    784 - Dokončovací práce - malby a tapety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</si>
  <si>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</si>
  <si>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</si>
  <si>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</si>
  <si>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</si>
  <si>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</si>
  <si>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</si>
  <si>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</si>
  <si>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</si>
  <si>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</si>
  <si>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</si>
  <si>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</si>
  <si>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</si>
  <si>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</si>
  <si>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</si>
  <si>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</si>
  <si>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</si>
  <si>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</si>
  <si>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</si>
  <si>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</si>
  <si>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</si>
  <si>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629991011</t>
  </si>
  <si>
    <t>Zakrytí vnějších ploch před znečištěním včetně pozdějšího odkrytí výplní otvorů a svislých ploch fólií přilepenou lepící páskou</t>
  </si>
  <si>
    <t>m2</t>
  </si>
  <si>
    <t>CS ÚRS 2022 02</t>
  </si>
  <si>
    <t>4</t>
  </si>
  <si>
    <t>2</t>
  </si>
  <si>
    <t>VV</t>
  </si>
  <si>
    <t>okno 1750/1350 mm</t>
  </si>
  <si>
    <t>(1,75*1,35)*32</t>
  </si>
  <si>
    <t>okno s balkónovými dveřmi 800/2000 + 950/1350 mm</t>
  </si>
  <si>
    <t>(0,80*2,00+0,95*1,35)*12</t>
  </si>
  <si>
    <t>Součet</t>
  </si>
  <si>
    <t>622525104</t>
  </si>
  <si>
    <t>Oprava omítky tenkovrstvé jednotlivých malých ploch silikátová, akrylátová, silikonová nebo silikonsilikátová stěn, plochy jednotlivě přes 0,5 do 1,0 m2</t>
  </si>
  <si>
    <t>kus</t>
  </si>
  <si>
    <t>ze strany exteriéru</t>
  </si>
  <si>
    <t>32</t>
  </si>
  <si>
    <t>3</t>
  </si>
  <si>
    <t>612325302</t>
  </si>
  <si>
    <t>Oprava vápenocementové omítky ostění nebo nadpraží štuková</t>
  </si>
  <si>
    <t>ze strany interiéru</t>
  </si>
  <si>
    <t>(1,75+1,35*2)*0,15*32</t>
  </si>
  <si>
    <t>(1,75+2,00+0,65+1,35)*0,15*12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</si>
  <si>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</si>
  <si>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</si>
  <si>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m</t>
  </si>
  <si>
    <t>8</t>
  </si>
  <si>
    <t>5</t>
  </si>
  <si>
    <t>M</t>
  </si>
  <si>
    <t>59051476</t>
  </si>
  <si>
    <t>profil začišťovací PVC 9mm s výztužnou tkaninou pro ostění ETICS</t>
  </si>
  <si>
    <t>10</t>
  </si>
  <si>
    <t>(1,75+1,35*2)*32</t>
  </si>
  <si>
    <t>(1,75+2,00+0,65+1,35)*12</t>
  </si>
  <si>
    <t>211,4*1,05 "Přepočtené koeficientem množství</t>
  </si>
  <si>
    <t>59051516</t>
  </si>
  <si>
    <t>profil začišťovací PVC pro ostění vnitřních omítek</t>
  </si>
  <si>
    <t>ze strany inteiéru</t>
  </si>
  <si>
    <t>7</t>
  </si>
  <si>
    <t>784161001</t>
  </si>
  <si>
    <t>Tmelení spar a rohů, šířky do 3 mm akrylátovým tmelem v místnostech výšky do 3,80 m</t>
  </si>
  <si>
    <t>14</t>
  </si>
  <si>
    <t>ze strany inteiréru a exteriéru</t>
  </si>
  <si>
    <t>(1,75+1,35*2)*2*32</t>
  </si>
  <si>
    <t>(1,75+2,00+0,65+1,35)*2*12</t>
  </si>
  <si>
    <t>632450122</t>
  </si>
  <si>
    <t>Potěr cementový vyrovnávací ze suchých směsí v pásu o průměrné (střední) tl. přes 20 do 30 mm</t>
  </si>
  <si>
    <t>16</t>
  </si>
  <si>
    <t>(1,75*0,15)*32</t>
  </si>
  <si>
    <t>(0,80+0,95)*0,15*12</t>
  </si>
  <si>
    <t>9</t>
  </si>
  <si>
    <t>Ostatní konstrukce a práce, bourání</t>
  </si>
  <si>
    <t>968082016</t>
  </si>
  <si>
    <t>Vybourání plastových rámů oken s křídly, dveřních zárubní, vrat rámu oken s křídly, plochy přes 1 do 2 m2</t>
  </si>
  <si>
    <t>18</t>
  </si>
  <si>
    <t>0,95*1,35*12</t>
  </si>
  <si>
    <t>968082017</t>
  </si>
  <si>
    <t>Vybourání plastových rámů oken s křídly, dveřních zárubní, vrat rámu oken s křídly, plochy přes 2 do 4 m2</t>
  </si>
  <si>
    <t>20</t>
  </si>
  <si>
    <t>1,75*1,35*32</t>
  </si>
  <si>
    <t>11</t>
  </si>
  <si>
    <t>968082021</t>
  </si>
  <si>
    <t>Vybourání plastových rámů oken s křídly, dveřních zárubní, vrat dveřních zárubní, plochy do 2 m2</t>
  </si>
  <si>
    <t>22</t>
  </si>
  <si>
    <t>0,80*2,0*12</t>
  </si>
  <si>
    <t>997</t>
  </si>
  <si>
    <t>Přesun sutě</t>
  </si>
  <si>
    <t>997013216</t>
  </si>
  <si>
    <t>Vnitrostaveništní doprava suti a vybouraných hmot vodorovně do 50 m svisle ručně pro budovy a haly výšky přes 18 do 21 m</t>
  </si>
  <si>
    <t>t</t>
  </si>
  <si>
    <t>24</t>
  </si>
  <si>
    <t>13</t>
  </si>
  <si>
    <t>997013511</t>
  </si>
  <si>
    <t>Odvoz suti a vybouraných hmot z meziskládky na skládku s naložením a se složením, na vzdálenost do 1 km</t>
  </si>
  <si>
    <t>26</t>
  </si>
  <si>
    <t>997013509</t>
  </si>
  <si>
    <t>Odvoz suti a vybouraných hmot na skládku nebo meziskládku se složením, na vzdálenost Příplatek k ceně za každý další i započatý 1 km přes 1 km</t>
  </si>
  <si>
    <t>28</t>
  </si>
  <si>
    <t>15</t>
  </si>
  <si>
    <t>997013631</t>
  </si>
  <si>
    <t>Poplatek za uložení stavebního odpadu na skládce (skládkovné) směsného stavebního a demoličního zatříděného do Katalogu odpadů pod kódem 17 09 04</t>
  </si>
  <si>
    <t>30</t>
  </si>
  <si>
    <t>998</t>
  </si>
  <si>
    <t>Přesun hmot</t>
  </si>
  <si>
    <t>998018003</t>
  </si>
  <si>
    <t>Přesun hmot pro budovy občanské výstavby, bydlení, výrobu a služby ruční - bez užití mechanizace vodorovná dopravní vzdálenost do 100 m pro budovy s jakoukoliv nosnou konstrukcí výšky přes 12 do 24 m</t>
  </si>
  <si>
    <t>PSV</t>
  </si>
  <si>
    <t>Práce a dodávky PSV</t>
  </si>
  <si>
    <t>764</t>
  </si>
  <si>
    <t>Konstrukce klempířské</t>
  </si>
  <si>
    <t>17</t>
  </si>
  <si>
    <t>764002851</t>
  </si>
  <si>
    <t>Demontáž klempířských konstrukcí oplechování parapetů do suti</t>
  </si>
  <si>
    <t>34</t>
  </si>
  <si>
    <t>1,75*24+(0,8+0,95)*12+2,5*2+2,3*4+5,7*1</t>
  </si>
  <si>
    <t>764206105</t>
  </si>
  <si>
    <t>Montáž oplechování parapetů rovných, bez rohů, rozvinuté šířky do 400 mm</t>
  </si>
  <si>
    <t>36</t>
  </si>
  <si>
    <t>19</t>
  </si>
  <si>
    <t>553449100</t>
  </si>
  <si>
    <t>venkovní tažené hliníkové parapety tl. min. 1,6 mm, šířka 250 mm, nos 40 mm, bílé</t>
  </si>
  <si>
    <t>38</t>
  </si>
  <si>
    <t>"Pozice 11" 1,75*24</t>
  </si>
  <si>
    <t>"Pozice 12" (0,80+0,95)*12</t>
  </si>
  <si>
    <t>553449900</t>
  </si>
  <si>
    <t>plastové dilatační koncovky k venkovním taženým hliníkovým parapetům, bílé, 1 pár</t>
  </si>
  <si>
    <t>sada</t>
  </si>
  <si>
    <t>40</t>
  </si>
  <si>
    <t>"Pozice 11" 24</t>
  </si>
  <si>
    <t>"Pozice 12" 2*12</t>
  </si>
  <si>
    <t>764246451</t>
  </si>
  <si>
    <t>Oplechování parapetů z titanzinkového předzvětralého plechu rovných celoplošně lepené, bez rohů rš 900 mm</t>
  </si>
  <si>
    <t>42</t>
  </si>
  <si>
    <t>P</t>
  </si>
  <si>
    <t>Poznámka k položce:_x000d_
Poznámka k položce: Poznámka k položce: Analogicky pro r.š. 850 mm.</t>
  </si>
  <si>
    <t>"Pozice 13" 2,5*2</t>
  </si>
  <si>
    <t>"Pozice 14" 2,3*4</t>
  </si>
  <si>
    <t>"Pozice 15" 5,7</t>
  </si>
  <si>
    <t>998764103</t>
  </si>
  <si>
    <t>Přesun hmot pro konstrukce klempířské stanovený z hmotnosti přesunovaného materiálu vodorovná dopravní vzdálenost do 50 m v objektech výšky přes 12 do 24 m</t>
  </si>
  <si>
    <t>44</t>
  </si>
  <si>
    <t>23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</si>
  <si>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</si>
  <si>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</si>
  <si>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46</t>
  </si>
  <si>
    <t>766</t>
  </si>
  <si>
    <t>Konstrukce truhlářské</t>
  </si>
  <si>
    <t>766441811</t>
  </si>
  <si>
    <t>Demontáž parapetních desek dřevěných nebo plastových šířky do 300 mm, délky do 1000 mm</t>
  </si>
  <si>
    <t>48</t>
  </si>
  <si>
    <t>(1+1)*12</t>
  </si>
  <si>
    <t>25</t>
  </si>
  <si>
    <t>766441821</t>
  </si>
  <si>
    <t>Demontáž parapetních desek dřevěných nebo plastových šířky do 300 mm, délky přes 1000 do 2000 mm</t>
  </si>
  <si>
    <t>50</t>
  </si>
  <si>
    <t>766622135</t>
  </si>
  <si>
    <t>Montáž oken plastových včetně montáže rámu plochy přes 1 m2 otevíravých do celostěnových panelů nebo ocelových rámů, výšky do 1,5 m</t>
  </si>
  <si>
    <t>52</t>
  </si>
  <si>
    <t>Poznámka k položce:_x000d_
Poznámka k položce: V cenách montáže oken jsou započteny i náklady na zaměření, vyklínování, horizontální i vertikální vyrovnání okenního rámu, ukotvení a vyplnění spáry mezi rámem a ostěním polyuretanovou pěnou, včetně začištění.</t>
  </si>
  <si>
    <t>27</t>
  </si>
  <si>
    <t>61140052</t>
  </si>
  <si>
    <t>okno plastové otevíravé/sklopné trojsklo přes plochu 1m2 do v 1,5m</t>
  </si>
  <si>
    <t>54</t>
  </si>
  <si>
    <t>766643431</t>
  </si>
  <si>
    <t>Montáž balkónových dveří dřevěných nebo plastových včetně rámu zdvojených do panelových konstrukcí jednokřídlových bez nadsvětlíku</t>
  </si>
  <si>
    <t>56</t>
  </si>
  <si>
    <t>29</t>
  </si>
  <si>
    <t>61140058</t>
  </si>
  <si>
    <t>dveře plastové balkonové jednokřídlové trojsklo</t>
  </si>
  <si>
    <t>58</t>
  </si>
  <si>
    <t>R-pol 766-001</t>
  </si>
  <si>
    <t>D+M interiérová parotěsná páska</t>
  </si>
  <si>
    <t>60</t>
  </si>
  <si>
    <t>(1,75*2+1,35*2)*32</t>
  </si>
  <si>
    <t>(1,75*2+2+0,65+1,35)*12</t>
  </si>
  <si>
    <t>31</t>
  </si>
  <si>
    <t>R-pol 766-002</t>
  </si>
  <si>
    <t>D+M exteriérová paropropustná páska</t>
  </si>
  <si>
    <t>62</t>
  </si>
  <si>
    <t>51</t>
  </si>
  <si>
    <t>R-pol 766-003</t>
  </si>
  <si>
    <t>Provedení první servisní prohlídky oken a balkónových dveří po montáži</t>
  </si>
  <si>
    <t>kpl</t>
  </si>
  <si>
    <t>-1708124502</t>
  </si>
  <si>
    <t>766694111</t>
  </si>
  <si>
    <t>Montáž ostatních truhlářských konstrukcí parapetních desek dřevěných nebo plastových šířky do 300 mm, délky do 1000 mm</t>
  </si>
  <si>
    <t>64</t>
  </si>
  <si>
    <t>33</t>
  </si>
  <si>
    <t>766694113</t>
  </si>
  <si>
    <t>Montáž ostatních truhlářských konstrukcí parapetních desek dřevěných nebo plastových šířky do 300 mm, délky přes 1600 do 2600 mm</t>
  </si>
  <si>
    <t>66</t>
  </si>
  <si>
    <t>61144400</t>
  </si>
  <si>
    <t>parapet plastový vnitřní komůrkový tl 20mm š 180mm</t>
  </si>
  <si>
    <t>68</t>
  </si>
  <si>
    <t>"Pozice 1" 1,75*32</t>
  </si>
  <si>
    <t>"Pozice 2" (0,80+0,95)*12</t>
  </si>
  <si>
    <t>35</t>
  </si>
  <si>
    <t>61144019</t>
  </si>
  <si>
    <t>koncovka k parapetu plastovému vnitřnímu 1 pár</t>
  </si>
  <si>
    <t>70</t>
  </si>
  <si>
    <t>32+2*12</t>
  </si>
  <si>
    <t>998766103</t>
  </si>
  <si>
    <t>Přesun hmot pro konstrukce truhlářské stanovený z hmotnosti přesunovaného materiálu vodorovná dopravní vzdálenost do 50 m v objektech výšky přes 12 do 24 m</t>
  </si>
  <si>
    <t>72</t>
  </si>
  <si>
    <t>37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</si>
  <si>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</si>
  <si>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</si>
  <si>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74</t>
  </si>
  <si>
    <t>783</t>
  </si>
  <si>
    <t>Dokončovací práce - nátěry</t>
  </si>
  <si>
    <t>783823135</t>
  </si>
  <si>
    <t>Penetrační nátěr omítek hladkých omítek hladkých, zrnitých tenkovrstvých nebo štukových stupně členitosti 1 a 2 silikonový</t>
  </si>
  <si>
    <t>76</t>
  </si>
  <si>
    <t>Poznámka k položce:_x000d_
Poznámka k položce: Poznámka k položce: Nátěr kolem oken v původním odstínu omítky.</t>
  </si>
  <si>
    <t>(1,75+1,35*2)*0,21*32</t>
  </si>
  <si>
    <t>(1,75+2,00+0,65+1,35)*0,21*12</t>
  </si>
  <si>
    <t>39</t>
  </si>
  <si>
    <t>783827125</t>
  </si>
  <si>
    <t>Krycí (ochranný ) nátěr omítek jednonásobný hladkých omítek hladkých, zrnitých tenkovrstvých nebo štukových stupně členitosti 1 a 2 silikonový</t>
  </si>
  <si>
    <t>78</t>
  </si>
  <si>
    <t>784</t>
  </si>
  <si>
    <t>Dokončovací práce - malby a tapety</t>
  </si>
  <si>
    <t>784171101</t>
  </si>
  <si>
    <t>Zakrytí nemalovaných ploch (materiál ve specifikaci) včetně pozdějšího odkrytí podlah</t>
  </si>
  <si>
    <t>80</t>
  </si>
  <si>
    <t xml:space="preserve">ze strany interiéru </t>
  </si>
  <si>
    <t>(3,00*1,50)*32</t>
  </si>
  <si>
    <t>(3,00*1,50)*12</t>
  </si>
  <si>
    <t>41</t>
  </si>
  <si>
    <t>58124842</t>
  </si>
  <si>
    <t>fólie pro malířské potřeby zakrývací tl 7µ 4x5m</t>
  </si>
  <si>
    <t>82</t>
  </si>
  <si>
    <t>198*1,05 "Přepočtené koeficientem množství</t>
  </si>
  <si>
    <t>784171111</t>
  </si>
  <si>
    <t>Zakrytí nemalovaných ploch (materiál ve specifikaci) včetně pozdějšího odkrytí svislých ploch např. stěn, oken, dveří v místnostech výšky do 3,80</t>
  </si>
  <si>
    <t>84</t>
  </si>
  <si>
    <t>43</t>
  </si>
  <si>
    <t>86</t>
  </si>
  <si>
    <t>110,19*1,05 "Přepočtené koeficientem množství</t>
  </si>
  <si>
    <t>784181121</t>
  </si>
  <si>
    <t>Penetrace podkladu jednonásobná hloubková akrylátová bezbarvá v místnostech výšky do 3,80 m</t>
  </si>
  <si>
    <t>88</t>
  </si>
  <si>
    <t>45</t>
  </si>
  <si>
    <t>784221101</t>
  </si>
  <si>
    <t>Malby z malířských směsí otěruvzdorných za sucha dvojnásobné, bílé za sucha otěruvzdorné dobře v místnostech výšky do 3,80 m</t>
  </si>
  <si>
    <t>90</t>
  </si>
  <si>
    <t>784221131</t>
  </si>
  <si>
    <t>Malby z malířských směsí otěruvzdorných za sucha Příplatek k cenám dvojnásobných maleb za zvýšenou pracnost při provádění malého rozsahu plochy do 5 m2</t>
  </si>
  <si>
    <t>92</t>
  </si>
  <si>
    <t>47</t>
  </si>
  <si>
    <t>784191003</t>
  </si>
  <si>
    <t>Čištění vnitřních ploch hrubý úklid po provedení malířských prací omytím oken dvojitých nebo zdvojených</t>
  </si>
  <si>
    <t>94</t>
  </si>
  <si>
    <t>ze strany interiéru a exteriéru</t>
  </si>
  <si>
    <t>VRN</t>
  </si>
  <si>
    <t>Vedlejší rozpočtové náklady</t>
  </si>
  <si>
    <t>090001900</t>
  </si>
  <si>
    <t>Vedlejší a ostatní rozpočtové náklady</t>
  </si>
  <si>
    <t>CS ÚRS 2020 02</t>
  </si>
  <si>
    <t>96</t>
  </si>
  <si>
    <t>49</t>
  </si>
  <si>
    <t>0900019R1</t>
  </si>
  <si>
    <t>Zajištění fotodokumentace stavu místa před zahájením plnění</t>
  </si>
  <si>
    <t>byt</t>
  </si>
  <si>
    <t>98</t>
  </si>
  <si>
    <t>0900019R2</t>
  </si>
  <si>
    <t>zajištění krycích prostředků (zakrytí nábytku, ochrana před prachem)</t>
  </si>
  <si>
    <t>100</t>
  </si>
  <si>
    <t>Objekt2 - 595</t>
  </si>
  <si>
    <t>1,75*24+(0,8+0,95)*12+2,3*4+5,7*2</t>
  </si>
  <si>
    <t>"Pozice 15" 5,7*2</t>
  </si>
  <si>
    <t>295410860</t>
  </si>
  <si>
    <t>Objekt3 - 596</t>
  </si>
  <si>
    <t>-1818045019</t>
  </si>
  <si>
    <t>Objekt4 - 597</t>
  </si>
  <si>
    <t>1252601874</t>
  </si>
  <si>
    <t>Objekt5 - 598</t>
  </si>
  <si>
    <t>-1440168932</t>
  </si>
  <si>
    <t>Objekt6 - 599</t>
  </si>
  <si>
    <t>1485010965</t>
  </si>
  <si>
    <t>Objekt7 - 614</t>
  </si>
  <si>
    <t>(1,75*1,35)*28</t>
  </si>
  <si>
    <t>(0,80*2,00+0,95*1,35)*16</t>
  </si>
  <si>
    <t>(1,75+1,35*2)*0,15*28</t>
  </si>
  <si>
    <t>(1,75+2,00+0,65+1,35)*0,15*16</t>
  </si>
  <si>
    <t>(1,75+1,35*2)*28</t>
  </si>
  <si>
    <t>(1,75+2,00+0,65+1,35)*16</t>
  </si>
  <si>
    <t>216,6*1,05 "Přepočtené koeficientem množství</t>
  </si>
  <si>
    <t>(1,75+1,35*2)*2*28</t>
  </si>
  <si>
    <t>(1,75+2,00+0,65+1,35)*2*16</t>
  </si>
  <si>
    <t>(1,75*0,15)*28</t>
  </si>
  <si>
    <t>(0,80+0,95)*0,15*16</t>
  </si>
  <si>
    <t>0,95*1,35*16</t>
  </si>
  <si>
    <t>1,75*1,35*28</t>
  </si>
  <si>
    <t>0,80*2,0*16</t>
  </si>
  <si>
    <t>1,75*24+(0,8+0,95)*16+2,3*4</t>
  </si>
  <si>
    <t>"Pozice 12" (0,80+0,95)*16</t>
  </si>
  <si>
    <t>"Pozice 12" 2*16</t>
  </si>
  <si>
    <t>(1+1)*16</t>
  </si>
  <si>
    <t>(1,75*2+1,35*2)*28</t>
  </si>
  <si>
    <t>(1,75*2+2+0,65+1,35)*16</t>
  </si>
  <si>
    <t>-1275373273</t>
  </si>
  <si>
    <t>"Pozice 1" 1,75*28</t>
  </si>
  <si>
    <t>"Pozice 2" (0,80+0,95)*16</t>
  </si>
  <si>
    <t>28+2*16</t>
  </si>
  <si>
    <t>(1,75+1,35*2)*0,21*28</t>
  </si>
  <si>
    <t>(1,75+2,00+0,65+1,35)*0,21*16</t>
  </si>
  <si>
    <t>(3,00*1,50)*28</t>
  </si>
  <si>
    <t>(3,00*1,50)*16</t>
  </si>
  <si>
    <t>112,27*1,05 "Přepočtené koeficientem množství</t>
  </si>
  <si>
    <t>Objekt8 - 615</t>
  </si>
  <si>
    <t>1468059591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</si>
</sst>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21</v>
      </c>
      <c r="AK11" s="31" t="s">
        <v>26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27</v>
      </c>
      <c r="AK13" s="31" t="s">
        <v>25</v>
      </c>
      <c r="AN13" s="33" t="s">
        <v>28</v>
      </c>
      <c r="AR13" s="21"/>
      <c r="BE13" s="30"/>
      <c r="BS13" s="18" t="s">
        <v>6</v>
      </c>
    </row>
    <row r="14">
      <c r="B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N14" s="33" t="s">
        <v>28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29</v>
      </c>
      <c r="AK16" s="31" t="s">
        <v>25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21</v>
      </c>
      <c r="AK17" s="31" t="s">
        <v>26</v>
      </c>
      <c r="AN17" s="26" t="s">
        <v>1</v>
      </c>
      <c r="AR17" s="21"/>
      <c r="BE17" s="30"/>
      <c r="BS17" s="18" t="s">
        <v>30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31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21</v>
      </c>
      <c r="AK20" s="31" t="s">
        <v>26</v>
      </c>
      <c r="AN20" s="26" t="s">
        <v>1</v>
      </c>
      <c r="AR20" s="21"/>
      <c r="BE20" s="30"/>
      <c r="BS20" s="18" t="s">
        <v>3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32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37</v>
      </c>
      <c r="E29" s="3"/>
      <c r="F29" s="31" t="s">
        <v>38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39</v>
      </c>
      <c r="G30" s="3"/>
      <c r="H30" s="3"/>
      <c r="I30" s="3"/>
      <c r="J30" s="3"/>
      <c r="K30" s="3"/>
      <c r="L30" s="44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40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41</v>
      </c>
      <c r="G32" s="3"/>
      <c r="H32" s="3"/>
      <c r="I32" s="3"/>
      <c r="J32" s="3"/>
      <c r="K32" s="3"/>
      <c r="L32" s="44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42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43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44</v>
      </c>
      <c r="U35" s="49"/>
      <c r="V35" s="49"/>
      <c r="W35" s="49"/>
      <c r="X35" s="51" t="s">
        <v>45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46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47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48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49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48</v>
      </c>
      <c r="AI60" s="40"/>
      <c r="AJ60" s="40"/>
      <c r="AK60" s="40"/>
      <c r="AL60" s="40"/>
      <c r="AM60" s="57" t="s">
        <v>49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50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51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48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49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48</v>
      </c>
      <c r="AI75" s="40"/>
      <c r="AJ75" s="40"/>
      <c r="AK75" s="40"/>
      <c r="AL75" s="40"/>
      <c r="AM75" s="57" t="s">
        <v>49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IMPORT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Příloha č. 3, Slepý soupis prací, dodávek a služeb s výkazem výměr (2)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6. 6. 2024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29</v>
      </c>
      <c r="AJ89" s="37"/>
      <c r="AK89" s="37"/>
      <c r="AL89" s="37"/>
      <c r="AM89" s="69" t="str">
        <f>IF(E17="","",E17)</f>
        <v xml:space="preserve"> </v>
      </c>
      <c r="AN89" s="4"/>
      <c r="AO89" s="4"/>
      <c r="AP89" s="4"/>
      <c r="AQ89" s="37"/>
      <c r="AR89" s="38"/>
      <c r="AS89" s="70" t="s">
        <v>53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27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31</v>
      </c>
      <c r="AJ90" s="37"/>
      <c r="AK90" s="37"/>
      <c r="AL90" s="37"/>
      <c r="AM90" s="69" t="str">
        <f>IF(E20="","",E20)</f>
        <v xml:space="preserve"> 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54</v>
      </c>
      <c r="D92" s="79"/>
      <c r="E92" s="79"/>
      <c r="F92" s="79"/>
      <c r="G92" s="79"/>
      <c r="H92" s="80"/>
      <c r="I92" s="81" t="s">
        <v>55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56</v>
      </c>
      <c r="AH92" s="79"/>
      <c r="AI92" s="79"/>
      <c r="AJ92" s="79"/>
      <c r="AK92" s="79"/>
      <c r="AL92" s="79"/>
      <c r="AM92" s="79"/>
      <c r="AN92" s="81" t="s">
        <v>57</v>
      </c>
      <c r="AO92" s="79"/>
      <c r="AP92" s="83"/>
      <c r="AQ92" s="84" t="s">
        <v>58</v>
      </c>
      <c r="AR92" s="38"/>
      <c r="AS92" s="85" t="s">
        <v>59</v>
      </c>
      <c r="AT92" s="86" t="s">
        <v>60</v>
      </c>
      <c r="AU92" s="86" t="s">
        <v>61</v>
      </c>
      <c r="AV92" s="86" t="s">
        <v>62</v>
      </c>
      <c r="AW92" s="86" t="s">
        <v>63</v>
      </c>
      <c r="AX92" s="86" t="s">
        <v>64</v>
      </c>
      <c r="AY92" s="86" t="s">
        <v>65</v>
      </c>
      <c r="AZ92" s="86" t="s">
        <v>66</v>
      </c>
      <c r="BA92" s="86" t="s">
        <v>67</v>
      </c>
      <c r="BB92" s="86" t="s">
        <v>68</v>
      </c>
      <c r="BC92" s="86" t="s">
        <v>69</v>
      </c>
      <c r="BD92" s="87" t="s">
        <v>70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71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ROUND(SUM(AG95:AG102),2)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ROUND(SUM(AS95:AS102),2)</f>
        <v>0</v>
      </c>
      <c r="AT94" s="98">
        <f>ROUND(SUM(AV94:AW94),2)</f>
        <v>0</v>
      </c>
      <c r="AU94" s="99">
        <f>ROUND(SUM(AU95:AU102),5)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ROUND(SUM(AZ95:AZ102),2)</f>
        <v>0</v>
      </c>
      <c r="BA94" s="98">
        <f>ROUND(SUM(BA95:BA102),2)</f>
        <v>0</v>
      </c>
      <c r="BB94" s="98">
        <f>ROUND(SUM(BB95:BB102),2)</f>
        <v>0</v>
      </c>
      <c r="BC94" s="98">
        <f>ROUND(SUM(BC95:BC102),2)</f>
        <v>0</v>
      </c>
      <c r="BD94" s="100">
        <f>ROUND(SUM(BD95:BD102),2)</f>
        <v>0</v>
      </c>
      <c r="BE94" s="6"/>
      <c r="BS94" s="101" t="s">
        <v>72</v>
      </c>
      <c r="BT94" s="101" t="s">
        <v>73</v>
      </c>
      <c r="BU94" s="102" t="s">
        <v>74</v>
      </c>
      <c r="BV94" s="101" t="s">
        <v>14</v>
      </c>
      <c r="BW94" s="101" t="s">
        <v>4</v>
      </c>
      <c r="BX94" s="101" t="s">
        <v>75</v>
      </c>
      <c r="CL94" s="101" t="s">
        <v>1</v>
      </c>
    </row>
    <row r="95" s="7" customFormat="1" ht="16.5" customHeight="1">
      <c r="A95" s="103" t="s">
        <v>76</v>
      </c>
      <c r="B95" s="104"/>
      <c r="C95" s="105"/>
      <c r="D95" s="106" t="s">
        <v>77</v>
      </c>
      <c r="E95" s="106"/>
      <c r="F95" s="106"/>
      <c r="G95" s="106"/>
      <c r="H95" s="106"/>
      <c r="I95" s="107"/>
      <c r="J95" s="106" t="s">
        <v>78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'Objekt1 - 594'!J30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79</v>
      </c>
      <c r="AR95" s="104"/>
      <c r="AS95" s="110">
        <v>0</v>
      </c>
      <c r="AT95" s="111">
        <f>ROUND(SUM(AV95:AW95),2)</f>
        <v>0</v>
      </c>
      <c r="AU95" s="112">
        <f>'Objekt1 - 594'!P127</f>
        <v>0</v>
      </c>
      <c r="AV95" s="111">
        <f>'Objekt1 - 594'!J33</f>
        <v>0</v>
      </c>
      <c r="AW95" s="111">
        <f>'Objekt1 - 594'!J34</f>
        <v>0</v>
      </c>
      <c r="AX95" s="111">
        <f>'Objekt1 - 594'!J35</f>
        <v>0</v>
      </c>
      <c r="AY95" s="111">
        <f>'Objekt1 - 594'!J36</f>
        <v>0</v>
      </c>
      <c r="AZ95" s="111">
        <f>'Objekt1 - 594'!F33</f>
        <v>0</v>
      </c>
      <c r="BA95" s="111">
        <f>'Objekt1 - 594'!F34</f>
        <v>0</v>
      </c>
      <c r="BB95" s="111">
        <f>'Objekt1 - 594'!F35</f>
        <v>0</v>
      </c>
      <c r="BC95" s="111">
        <f>'Objekt1 - 594'!F36</f>
        <v>0</v>
      </c>
      <c r="BD95" s="113">
        <f>'Objekt1 - 594'!F37</f>
        <v>0</v>
      </c>
      <c r="BE95" s="7"/>
      <c r="BT95" s="114" t="s">
        <v>80</v>
      </c>
      <c r="BV95" s="114" t="s">
        <v>14</v>
      </c>
      <c r="BW95" s="114" t="s">
        <v>81</v>
      </c>
      <c r="BX95" s="114" t="s">
        <v>4</v>
      </c>
      <c r="CL95" s="114" t="s">
        <v>1</v>
      </c>
      <c r="CM95" s="114" t="s">
        <v>80</v>
      </c>
    </row>
    <row r="96" s="7" customFormat="1" ht="16.5" customHeight="1">
      <c r="A96" s="103" t="s">
        <v>76</v>
      </c>
      <c r="B96" s="104"/>
      <c r="C96" s="105"/>
      <c r="D96" s="106" t="s">
        <v>82</v>
      </c>
      <c r="E96" s="106"/>
      <c r="F96" s="106"/>
      <c r="G96" s="106"/>
      <c r="H96" s="106"/>
      <c r="I96" s="107"/>
      <c r="J96" s="106" t="s">
        <v>83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8">
        <f>'Objekt2 - 595'!J30</f>
        <v>0</v>
      </c>
      <c r="AH96" s="107"/>
      <c r="AI96" s="107"/>
      <c r="AJ96" s="107"/>
      <c r="AK96" s="107"/>
      <c r="AL96" s="107"/>
      <c r="AM96" s="107"/>
      <c r="AN96" s="108">
        <f>SUM(AG96,AT96)</f>
        <v>0</v>
      </c>
      <c r="AO96" s="107"/>
      <c r="AP96" s="107"/>
      <c r="AQ96" s="109" t="s">
        <v>79</v>
      </c>
      <c r="AR96" s="104"/>
      <c r="AS96" s="110">
        <v>0</v>
      </c>
      <c r="AT96" s="111">
        <f>ROUND(SUM(AV96:AW96),2)</f>
        <v>0</v>
      </c>
      <c r="AU96" s="112">
        <f>'Objekt2 - 595'!P127</f>
        <v>0</v>
      </c>
      <c r="AV96" s="111">
        <f>'Objekt2 - 595'!J33</f>
        <v>0</v>
      </c>
      <c r="AW96" s="111">
        <f>'Objekt2 - 595'!J34</f>
        <v>0</v>
      </c>
      <c r="AX96" s="111">
        <f>'Objekt2 - 595'!J35</f>
        <v>0</v>
      </c>
      <c r="AY96" s="111">
        <f>'Objekt2 - 595'!J36</f>
        <v>0</v>
      </c>
      <c r="AZ96" s="111">
        <f>'Objekt2 - 595'!F33</f>
        <v>0</v>
      </c>
      <c r="BA96" s="111">
        <f>'Objekt2 - 595'!F34</f>
        <v>0</v>
      </c>
      <c r="BB96" s="111">
        <f>'Objekt2 - 595'!F35</f>
        <v>0</v>
      </c>
      <c r="BC96" s="111">
        <f>'Objekt2 - 595'!F36</f>
        <v>0</v>
      </c>
      <c r="BD96" s="113">
        <f>'Objekt2 - 595'!F37</f>
        <v>0</v>
      </c>
      <c r="BE96" s="7"/>
      <c r="BT96" s="114" t="s">
        <v>80</v>
      </c>
      <c r="BV96" s="114" t="s">
        <v>14</v>
      </c>
      <c r="BW96" s="114" t="s">
        <v>84</v>
      </c>
      <c r="BX96" s="114" t="s">
        <v>4</v>
      </c>
      <c r="CL96" s="114" t="s">
        <v>1</v>
      </c>
      <c r="CM96" s="114" t="s">
        <v>80</v>
      </c>
    </row>
    <row r="97" s="7" customFormat="1" ht="16.5" customHeight="1">
      <c r="A97" s="103" t="s">
        <v>76</v>
      </c>
      <c r="B97" s="104"/>
      <c r="C97" s="105"/>
      <c r="D97" s="106" t="s">
        <v>85</v>
      </c>
      <c r="E97" s="106"/>
      <c r="F97" s="106"/>
      <c r="G97" s="106"/>
      <c r="H97" s="106"/>
      <c r="I97" s="107"/>
      <c r="J97" s="106" t="s">
        <v>86</v>
      </c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8">
        <f>'Objekt3 - 596'!J30</f>
        <v>0</v>
      </c>
      <c r="AH97" s="107"/>
      <c r="AI97" s="107"/>
      <c r="AJ97" s="107"/>
      <c r="AK97" s="107"/>
      <c r="AL97" s="107"/>
      <c r="AM97" s="107"/>
      <c r="AN97" s="108">
        <f>SUM(AG97,AT97)</f>
        <v>0</v>
      </c>
      <c r="AO97" s="107"/>
      <c r="AP97" s="107"/>
      <c r="AQ97" s="109" t="s">
        <v>79</v>
      </c>
      <c r="AR97" s="104"/>
      <c r="AS97" s="110">
        <v>0</v>
      </c>
      <c r="AT97" s="111">
        <f>ROUND(SUM(AV97:AW97),2)</f>
        <v>0</v>
      </c>
      <c r="AU97" s="112">
        <f>'Objekt3 - 596'!P127</f>
        <v>0</v>
      </c>
      <c r="AV97" s="111">
        <f>'Objekt3 - 596'!J33</f>
        <v>0</v>
      </c>
      <c r="AW97" s="111">
        <f>'Objekt3 - 596'!J34</f>
        <v>0</v>
      </c>
      <c r="AX97" s="111">
        <f>'Objekt3 - 596'!J35</f>
        <v>0</v>
      </c>
      <c r="AY97" s="111">
        <f>'Objekt3 - 596'!J36</f>
        <v>0</v>
      </c>
      <c r="AZ97" s="111">
        <f>'Objekt3 - 596'!F33</f>
        <v>0</v>
      </c>
      <c r="BA97" s="111">
        <f>'Objekt3 - 596'!F34</f>
        <v>0</v>
      </c>
      <c r="BB97" s="111">
        <f>'Objekt3 - 596'!F35</f>
        <v>0</v>
      </c>
      <c r="BC97" s="111">
        <f>'Objekt3 - 596'!F36</f>
        <v>0</v>
      </c>
      <c r="BD97" s="113">
        <f>'Objekt3 - 596'!F37</f>
        <v>0</v>
      </c>
      <c r="BE97" s="7"/>
      <c r="BT97" s="114" t="s">
        <v>80</v>
      </c>
      <c r="BV97" s="114" t="s">
        <v>14</v>
      </c>
      <c r="BW97" s="114" t="s">
        <v>87</v>
      </c>
      <c r="BX97" s="114" t="s">
        <v>4</v>
      </c>
      <c r="CL97" s="114" t="s">
        <v>1</v>
      </c>
      <c r="CM97" s="114" t="s">
        <v>80</v>
      </c>
    </row>
    <row r="98" s="7" customFormat="1" ht="16.5" customHeight="1">
      <c r="A98" s="103" t="s">
        <v>76</v>
      </c>
      <c r="B98" s="104"/>
      <c r="C98" s="105"/>
      <c r="D98" s="106" t="s">
        <v>88</v>
      </c>
      <c r="E98" s="106"/>
      <c r="F98" s="106"/>
      <c r="G98" s="106"/>
      <c r="H98" s="106"/>
      <c r="I98" s="107"/>
      <c r="J98" s="106" t="s">
        <v>89</v>
      </c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8">
        <f>'Objekt4 - 597'!J30</f>
        <v>0</v>
      </c>
      <c r="AH98" s="107"/>
      <c r="AI98" s="107"/>
      <c r="AJ98" s="107"/>
      <c r="AK98" s="107"/>
      <c r="AL98" s="107"/>
      <c r="AM98" s="107"/>
      <c r="AN98" s="108">
        <f>SUM(AG98,AT98)</f>
        <v>0</v>
      </c>
      <c r="AO98" s="107"/>
      <c r="AP98" s="107"/>
      <c r="AQ98" s="109" t="s">
        <v>79</v>
      </c>
      <c r="AR98" s="104"/>
      <c r="AS98" s="110">
        <v>0</v>
      </c>
      <c r="AT98" s="111">
        <f>ROUND(SUM(AV98:AW98),2)</f>
        <v>0</v>
      </c>
      <c r="AU98" s="112">
        <f>'Objekt4 - 597'!P127</f>
        <v>0</v>
      </c>
      <c r="AV98" s="111">
        <f>'Objekt4 - 597'!J33</f>
        <v>0</v>
      </c>
      <c r="AW98" s="111">
        <f>'Objekt4 - 597'!J34</f>
        <v>0</v>
      </c>
      <c r="AX98" s="111">
        <f>'Objekt4 - 597'!J35</f>
        <v>0</v>
      </c>
      <c r="AY98" s="111">
        <f>'Objekt4 - 597'!J36</f>
        <v>0</v>
      </c>
      <c r="AZ98" s="111">
        <f>'Objekt4 - 597'!F33</f>
        <v>0</v>
      </c>
      <c r="BA98" s="111">
        <f>'Objekt4 - 597'!F34</f>
        <v>0</v>
      </c>
      <c r="BB98" s="111">
        <f>'Objekt4 - 597'!F35</f>
        <v>0</v>
      </c>
      <c r="BC98" s="111">
        <f>'Objekt4 - 597'!F36</f>
        <v>0</v>
      </c>
      <c r="BD98" s="113">
        <f>'Objekt4 - 597'!F37</f>
        <v>0</v>
      </c>
      <c r="BE98" s="7"/>
      <c r="BT98" s="114" t="s">
        <v>80</v>
      </c>
      <c r="BV98" s="114" t="s">
        <v>14</v>
      </c>
      <c r="BW98" s="114" t="s">
        <v>90</v>
      </c>
      <c r="BX98" s="114" t="s">
        <v>4</v>
      </c>
      <c r="CL98" s="114" t="s">
        <v>1</v>
      </c>
      <c r="CM98" s="114" t="s">
        <v>80</v>
      </c>
    </row>
    <row r="99" s="7" customFormat="1" ht="16.5" customHeight="1">
      <c r="A99" s="103" t="s">
        <v>76</v>
      </c>
      <c r="B99" s="104"/>
      <c r="C99" s="105"/>
      <c r="D99" s="106" t="s">
        <v>91</v>
      </c>
      <c r="E99" s="106"/>
      <c r="F99" s="106"/>
      <c r="G99" s="106"/>
      <c r="H99" s="106"/>
      <c r="I99" s="107"/>
      <c r="J99" s="106" t="s">
        <v>92</v>
      </c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8">
        <f>'Objekt5 - 598'!J30</f>
        <v>0</v>
      </c>
      <c r="AH99" s="107"/>
      <c r="AI99" s="107"/>
      <c r="AJ99" s="107"/>
      <c r="AK99" s="107"/>
      <c r="AL99" s="107"/>
      <c r="AM99" s="107"/>
      <c r="AN99" s="108">
        <f>SUM(AG99,AT99)</f>
        <v>0</v>
      </c>
      <c r="AO99" s="107"/>
      <c r="AP99" s="107"/>
      <c r="AQ99" s="109" t="s">
        <v>79</v>
      </c>
      <c r="AR99" s="104"/>
      <c r="AS99" s="110">
        <v>0</v>
      </c>
      <c r="AT99" s="111">
        <f>ROUND(SUM(AV99:AW99),2)</f>
        <v>0</v>
      </c>
      <c r="AU99" s="112">
        <f>'Objekt5 - 598'!P127</f>
        <v>0</v>
      </c>
      <c r="AV99" s="111">
        <f>'Objekt5 - 598'!J33</f>
        <v>0</v>
      </c>
      <c r="AW99" s="111">
        <f>'Objekt5 - 598'!J34</f>
        <v>0</v>
      </c>
      <c r="AX99" s="111">
        <f>'Objekt5 - 598'!J35</f>
        <v>0</v>
      </c>
      <c r="AY99" s="111">
        <f>'Objekt5 - 598'!J36</f>
        <v>0</v>
      </c>
      <c r="AZ99" s="111">
        <f>'Objekt5 - 598'!F33</f>
        <v>0</v>
      </c>
      <c r="BA99" s="111">
        <f>'Objekt5 - 598'!F34</f>
        <v>0</v>
      </c>
      <c r="BB99" s="111">
        <f>'Objekt5 - 598'!F35</f>
        <v>0</v>
      </c>
      <c r="BC99" s="111">
        <f>'Objekt5 - 598'!F36</f>
        <v>0</v>
      </c>
      <c r="BD99" s="113">
        <f>'Objekt5 - 598'!F37</f>
        <v>0</v>
      </c>
      <c r="BE99" s="7"/>
      <c r="BT99" s="114" t="s">
        <v>80</v>
      </c>
      <c r="BV99" s="114" t="s">
        <v>14</v>
      </c>
      <c r="BW99" s="114" t="s">
        <v>93</v>
      </c>
      <c r="BX99" s="114" t="s">
        <v>4</v>
      </c>
      <c r="CL99" s="114" t="s">
        <v>1</v>
      </c>
      <c r="CM99" s="114" t="s">
        <v>80</v>
      </c>
    </row>
    <row r="100" s="7" customFormat="1" ht="16.5" customHeight="1">
      <c r="A100" s="103" t="s">
        <v>76</v>
      </c>
      <c r="B100" s="104"/>
      <c r="C100" s="105"/>
      <c r="D100" s="106" t="s">
        <v>94</v>
      </c>
      <c r="E100" s="106"/>
      <c r="F100" s="106"/>
      <c r="G100" s="106"/>
      <c r="H100" s="106"/>
      <c r="I100" s="107"/>
      <c r="J100" s="106" t="s">
        <v>95</v>
      </c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8">
        <f>'Objekt6 - 599'!J30</f>
        <v>0</v>
      </c>
      <c r="AH100" s="107"/>
      <c r="AI100" s="107"/>
      <c r="AJ100" s="107"/>
      <c r="AK100" s="107"/>
      <c r="AL100" s="107"/>
      <c r="AM100" s="107"/>
      <c r="AN100" s="108">
        <f>SUM(AG100,AT100)</f>
        <v>0</v>
      </c>
      <c r="AO100" s="107"/>
      <c r="AP100" s="107"/>
      <c r="AQ100" s="109" t="s">
        <v>79</v>
      </c>
      <c r="AR100" s="104"/>
      <c r="AS100" s="110">
        <v>0</v>
      </c>
      <c r="AT100" s="111">
        <f>ROUND(SUM(AV100:AW100),2)</f>
        <v>0</v>
      </c>
      <c r="AU100" s="112">
        <f>'Objekt6 - 599'!P127</f>
        <v>0</v>
      </c>
      <c r="AV100" s="111">
        <f>'Objekt6 - 599'!J33</f>
        <v>0</v>
      </c>
      <c r="AW100" s="111">
        <f>'Objekt6 - 599'!J34</f>
        <v>0</v>
      </c>
      <c r="AX100" s="111">
        <f>'Objekt6 - 599'!J35</f>
        <v>0</v>
      </c>
      <c r="AY100" s="111">
        <f>'Objekt6 - 599'!J36</f>
        <v>0</v>
      </c>
      <c r="AZ100" s="111">
        <f>'Objekt6 - 599'!F33</f>
        <v>0</v>
      </c>
      <c r="BA100" s="111">
        <f>'Objekt6 - 599'!F34</f>
        <v>0</v>
      </c>
      <c r="BB100" s="111">
        <f>'Objekt6 - 599'!F35</f>
        <v>0</v>
      </c>
      <c r="BC100" s="111">
        <f>'Objekt6 - 599'!F36</f>
        <v>0</v>
      </c>
      <c r="BD100" s="113">
        <f>'Objekt6 - 599'!F37</f>
        <v>0</v>
      </c>
      <c r="BE100" s="7"/>
      <c r="BT100" s="114" t="s">
        <v>80</v>
      </c>
      <c r="BV100" s="114" t="s">
        <v>14</v>
      </c>
      <c r="BW100" s="114" t="s">
        <v>96</v>
      </c>
      <c r="BX100" s="114" t="s">
        <v>4</v>
      </c>
      <c r="CL100" s="114" t="s">
        <v>1</v>
      </c>
      <c r="CM100" s="114" t="s">
        <v>80</v>
      </c>
    </row>
    <row r="101" s="7" customFormat="1" ht="16.5" customHeight="1">
      <c r="A101" s="103" t="s">
        <v>76</v>
      </c>
      <c r="B101" s="104"/>
      <c r="C101" s="105"/>
      <c r="D101" s="106" t="s">
        <v>97</v>
      </c>
      <c r="E101" s="106"/>
      <c r="F101" s="106"/>
      <c r="G101" s="106"/>
      <c r="H101" s="106"/>
      <c r="I101" s="107"/>
      <c r="J101" s="106" t="s">
        <v>98</v>
      </c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8">
        <f>'Objekt7 - 614'!J30</f>
        <v>0</v>
      </c>
      <c r="AH101" s="107"/>
      <c r="AI101" s="107"/>
      <c r="AJ101" s="107"/>
      <c r="AK101" s="107"/>
      <c r="AL101" s="107"/>
      <c r="AM101" s="107"/>
      <c r="AN101" s="108">
        <f>SUM(AG101,AT101)</f>
        <v>0</v>
      </c>
      <c r="AO101" s="107"/>
      <c r="AP101" s="107"/>
      <c r="AQ101" s="109" t="s">
        <v>79</v>
      </c>
      <c r="AR101" s="104"/>
      <c r="AS101" s="110">
        <v>0</v>
      </c>
      <c r="AT101" s="111">
        <f>ROUND(SUM(AV101:AW101),2)</f>
        <v>0</v>
      </c>
      <c r="AU101" s="112">
        <f>'Objekt7 - 614'!P127</f>
        <v>0</v>
      </c>
      <c r="AV101" s="111">
        <f>'Objekt7 - 614'!J33</f>
        <v>0</v>
      </c>
      <c r="AW101" s="111">
        <f>'Objekt7 - 614'!J34</f>
        <v>0</v>
      </c>
      <c r="AX101" s="111">
        <f>'Objekt7 - 614'!J35</f>
        <v>0</v>
      </c>
      <c r="AY101" s="111">
        <f>'Objekt7 - 614'!J36</f>
        <v>0</v>
      </c>
      <c r="AZ101" s="111">
        <f>'Objekt7 - 614'!F33</f>
        <v>0</v>
      </c>
      <c r="BA101" s="111">
        <f>'Objekt7 - 614'!F34</f>
        <v>0</v>
      </c>
      <c r="BB101" s="111">
        <f>'Objekt7 - 614'!F35</f>
        <v>0</v>
      </c>
      <c r="BC101" s="111">
        <f>'Objekt7 - 614'!F36</f>
        <v>0</v>
      </c>
      <c r="BD101" s="113">
        <f>'Objekt7 - 614'!F37</f>
        <v>0</v>
      </c>
      <c r="BE101" s="7"/>
      <c r="BT101" s="114" t="s">
        <v>80</v>
      </c>
      <c r="BV101" s="114" t="s">
        <v>14</v>
      </c>
      <c r="BW101" s="114" t="s">
        <v>99</v>
      </c>
      <c r="BX101" s="114" t="s">
        <v>4</v>
      </c>
      <c r="CL101" s="114" t="s">
        <v>1</v>
      </c>
      <c r="CM101" s="114" t="s">
        <v>80</v>
      </c>
    </row>
    <row r="102" s="7" customFormat="1" ht="16.5" customHeight="1">
      <c r="A102" s="103" t="s">
        <v>76</v>
      </c>
      <c r="B102" s="104"/>
      <c r="C102" s="105"/>
      <c r="D102" s="106" t="s">
        <v>100</v>
      </c>
      <c r="E102" s="106"/>
      <c r="F102" s="106"/>
      <c r="G102" s="106"/>
      <c r="H102" s="106"/>
      <c r="I102" s="107"/>
      <c r="J102" s="106" t="s">
        <v>101</v>
      </c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8">
        <f>'Objekt8 - 615'!J30</f>
        <v>0</v>
      </c>
      <c r="AH102" s="107"/>
      <c r="AI102" s="107"/>
      <c r="AJ102" s="107"/>
      <c r="AK102" s="107"/>
      <c r="AL102" s="107"/>
      <c r="AM102" s="107"/>
      <c r="AN102" s="108">
        <f>SUM(AG102,AT102)</f>
        <v>0</v>
      </c>
      <c r="AO102" s="107"/>
      <c r="AP102" s="107"/>
      <c r="AQ102" s="109" t="s">
        <v>79</v>
      </c>
      <c r="AR102" s="104"/>
      <c r="AS102" s="115">
        <v>0</v>
      </c>
      <c r="AT102" s="116">
        <f>ROUND(SUM(AV102:AW102),2)</f>
        <v>0</v>
      </c>
      <c r="AU102" s="117">
        <f>'Objekt8 - 615'!P127</f>
        <v>0</v>
      </c>
      <c r="AV102" s="116">
        <f>'Objekt8 - 615'!J33</f>
        <v>0</v>
      </c>
      <c r="AW102" s="116">
        <f>'Objekt8 - 615'!J34</f>
        <v>0</v>
      </c>
      <c r="AX102" s="116">
        <f>'Objekt8 - 615'!J35</f>
        <v>0</v>
      </c>
      <c r="AY102" s="116">
        <f>'Objekt8 - 615'!J36</f>
        <v>0</v>
      </c>
      <c r="AZ102" s="116">
        <f>'Objekt8 - 615'!F33</f>
        <v>0</v>
      </c>
      <c r="BA102" s="116">
        <f>'Objekt8 - 615'!F34</f>
        <v>0</v>
      </c>
      <c r="BB102" s="116">
        <f>'Objekt8 - 615'!F35</f>
        <v>0</v>
      </c>
      <c r="BC102" s="116">
        <f>'Objekt8 - 615'!F36</f>
        <v>0</v>
      </c>
      <c r="BD102" s="118">
        <f>'Objekt8 - 615'!F37</f>
        <v>0</v>
      </c>
      <c r="BE102" s="7"/>
      <c r="BT102" s="114" t="s">
        <v>80</v>
      </c>
      <c r="BV102" s="114" t="s">
        <v>14</v>
      </c>
      <c r="BW102" s="114" t="s">
        <v>102</v>
      </c>
      <c r="BX102" s="114" t="s">
        <v>4</v>
      </c>
      <c r="CL102" s="114" t="s">
        <v>1</v>
      </c>
      <c r="CM102" s="114" t="s">
        <v>80</v>
      </c>
    </row>
    <row r="103" s="2" customFormat="1" ht="30" customHeight="1">
      <c r="A103" s="37"/>
      <c r="B103" s="38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</row>
    <row r="104" s="2" customFormat="1" ht="6.96" customHeight="1">
      <c r="A104" s="37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38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</row>
  </sheetData>
  <mergeCells count="70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Objekt1 - 594'!C2" display="/"/>
    <hyperlink ref="A96" location="'Objekt2 - 595'!C2" display="/"/>
    <hyperlink ref="A97" location="'Objekt3 - 596'!C2" display="/"/>
    <hyperlink ref="A98" location="'Objekt4 - 597'!C2" display="/"/>
    <hyperlink ref="A99" location="'Objekt5 - 598'!C2" display="/"/>
    <hyperlink ref="A100" location="'Objekt6 - 599'!C2" display="/"/>
    <hyperlink ref="A101" location="'Objekt7 - 614'!C2" display="/"/>
    <hyperlink ref="A102" location="'Objekt8 - 615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="1" customFormat="1" ht="24.96" customHeight="1">
      <c r="B4" s="21"/>
      <c r="D4" s="22" t="s">
        <v>103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0" t="str">
        <f>'Rekapitulace stavby'!K6</f>
        <v>Příloha č. 3, Slepý soupis prací, dodávek a služeb s výkazem výměr (2)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104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105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6. 6. 2024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ROUND(J127,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ROUND((SUM(BE127:BE327)),  2)</f>
        <v>0</v>
      </c>
      <c r="G33" s="37"/>
      <c r="H33" s="37"/>
      <c r="I33" s="127">
        <v>0.20999999999999999</v>
      </c>
      <c r="J33" s="126">
        <f>ROUND(((SUM(BE127:BE327))*I33),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ROUND((SUM(BF127:BF327)),  2)</f>
        <v>0</v>
      </c>
      <c r="G34" s="37"/>
      <c r="H34" s="37"/>
      <c r="I34" s="127">
        <v>0.12</v>
      </c>
      <c r="J34" s="126">
        <f>ROUND(((SUM(BF127:BF327))*I34),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ROUND((SUM(BG127:BG327)),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ROUND((SUM(BH127:BH327)),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ROUND((SUM(BI127:BI327)),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0" t="str">
        <f>E7</f>
        <v>Příloha č. 3, Slepý soupis prací, dodávek a služeb s výkazem výměr (2)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104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Objekt1 - 594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6. 6. 2024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107</v>
      </c>
      <c r="D94" s="128"/>
      <c r="E94" s="128"/>
      <c r="F94" s="128"/>
      <c r="G94" s="128"/>
      <c r="H94" s="128"/>
      <c r="I94" s="128"/>
      <c r="J94" s="137" t="s">
        <v>108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109</v>
      </c>
      <c r="D96" s="37"/>
      <c r="E96" s="37"/>
      <c r="F96" s="37"/>
      <c r="G96" s="37"/>
      <c r="H96" s="37"/>
      <c r="I96" s="37"/>
      <c r="J96" s="95">
        <f>J127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110</v>
      </c>
    </row>
    <row r="97" s="9" customFormat="1" ht="24.96" customHeight="1">
      <c r="A97" s="9"/>
      <c r="B97" s="139"/>
      <c r="C97" s="9"/>
      <c r="D97" s="140" t="s">
        <v>111</v>
      </c>
      <c r="E97" s="141"/>
      <c r="F97" s="141"/>
      <c r="G97" s="141"/>
      <c r="H97" s="141"/>
      <c r="I97" s="141"/>
      <c r="J97" s="142">
        <f>J128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112</v>
      </c>
      <c r="E98" s="145"/>
      <c r="F98" s="145"/>
      <c r="G98" s="145"/>
      <c r="H98" s="145"/>
      <c r="I98" s="145"/>
      <c r="J98" s="146">
        <f>J129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113</v>
      </c>
      <c r="E99" s="145"/>
      <c r="F99" s="145"/>
      <c r="G99" s="145"/>
      <c r="H99" s="145"/>
      <c r="I99" s="145"/>
      <c r="J99" s="146">
        <f>J183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114</v>
      </c>
      <c r="E100" s="145"/>
      <c r="F100" s="145"/>
      <c r="G100" s="145"/>
      <c r="H100" s="145"/>
      <c r="I100" s="145"/>
      <c r="J100" s="146">
        <f>J193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115</v>
      </c>
      <c r="E101" s="145"/>
      <c r="F101" s="145"/>
      <c r="G101" s="145"/>
      <c r="H101" s="145"/>
      <c r="I101" s="145"/>
      <c r="J101" s="146">
        <f>J198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39"/>
      <c r="C102" s="9"/>
      <c r="D102" s="140" t="s">
        <v>116</v>
      </c>
      <c r="E102" s="141"/>
      <c r="F102" s="141"/>
      <c r="G102" s="141"/>
      <c r="H102" s="141"/>
      <c r="I102" s="141"/>
      <c r="J102" s="142">
        <f>J200</f>
        <v>0</v>
      </c>
      <c r="K102" s="9"/>
      <c r="L102" s="13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43"/>
      <c r="C103" s="10"/>
      <c r="D103" s="144" t="s">
        <v>117</v>
      </c>
      <c r="E103" s="145"/>
      <c r="F103" s="145"/>
      <c r="G103" s="145"/>
      <c r="H103" s="145"/>
      <c r="I103" s="145"/>
      <c r="J103" s="146">
        <f>J201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118</v>
      </c>
      <c r="E104" s="145"/>
      <c r="F104" s="145"/>
      <c r="G104" s="145"/>
      <c r="H104" s="145"/>
      <c r="I104" s="145"/>
      <c r="J104" s="146">
        <f>J222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3"/>
      <c r="C105" s="10"/>
      <c r="D105" s="144" t="s">
        <v>119</v>
      </c>
      <c r="E105" s="145"/>
      <c r="F105" s="145"/>
      <c r="G105" s="145"/>
      <c r="H105" s="145"/>
      <c r="I105" s="145"/>
      <c r="J105" s="146">
        <f>J259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3"/>
      <c r="C106" s="10"/>
      <c r="D106" s="144" t="s">
        <v>120</v>
      </c>
      <c r="E106" s="145"/>
      <c r="F106" s="145"/>
      <c r="G106" s="145"/>
      <c r="H106" s="145"/>
      <c r="I106" s="145"/>
      <c r="J106" s="146">
        <f>J275</f>
        <v>0</v>
      </c>
      <c r="K106" s="10"/>
      <c r="L106" s="14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39"/>
      <c r="C107" s="9"/>
      <c r="D107" s="140" t="s">
        <v>121</v>
      </c>
      <c r="E107" s="141"/>
      <c r="F107" s="141"/>
      <c r="G107" s="141"/>
      <c r="H107" s="141"/>
      <c r="I107" s="141"/>
      <c r="J107" s="142">
        <f>J324</f>
        <v>0</v>
      </c>
      <c r="K107" s="9"/>
      <c r="L107" s="13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7"/>
      <c r="B108" s="38"/>
      <c r="C108" s="37"/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61"/>
      <c r="C113" s="62"/>
      <c r="D113" s="62"/>
      <c r="E113" s="62"/>
      <c r="F113" s="62"/>
      <c r="G113" s="62"/>
      <c r="H113" s="62"/>
      <c r="I113" s="62"/>
      <c r="J113" s="62"/>
      <c r="K113" s="62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122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</v>
      </c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6.25" customHeight="1">
      <c r="A117" s="37"/>
      <c r="B117" s="38"/>
      <c r="C117" s="37"/>
      <c r="D117" s="37"/>
      <c r="E117" s="120" t="str">
        <f>E7</f>
        <v>Příloha č. 3, Slepý soupis prací, dodávek a služeb s výkazem výměr (2)</v>
      </c>
      <c r="F117" s="31"/>
      <c r="G117" s="31"/>
      <c r="H117" s="31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104</v>
      </c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7"/>
      <c r="D119" s="37"/>
      <c r="E119" s="66" t="str">
        <f>E9</f>
        <v>Objekt1 - 594</v>
      </c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20</v>
      </c>
      <c r="D121" s="37"/>
      <c r="E121" s="37"/>
      <c r="F121" s="26" t="str">
        <f>F12</f>
        <v xml:space="preserve"> </v>
      </c>
      <c r="G121" s="37"/>
      <c r="H121" s="37"/>
      <c r="I121" s="31" t="s">
        <v>22</v>
      </c>
      <c r="J121" s="68" t="str">
        <f>IF(J12="","",J12)</f>
        <v>6. 6. 2024</v>
      </c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24</v>
      </c>
      <c r="D123" s="37"/>
      <c r="E123" s="37"/>
      <c r="F123" s="26" t="str">
        <f>E15</f>
        <v xml:space="preserve"> </v>
      </c>
      <c r="G123" s="37"/>
      <c r="H123" s="37"/>
      <c r="I123" s="31" t="s">
        <v>29</v>
      </c>
      <c r="J123" s="35" t="str">
        <f>E21</f>
        <v xml:space="preserve"> </v>
      </c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27</v>
      </c>
      <c r="D124" s="37"/>
      <c r="E124" s="37"/>
      <c r="F124" s="26" t="str">
        <f>IF(E18="","",E18)</f>
        <v>Vyplň údaj</v>
      </c>
      <c r="G124" s="37"/>
      <c r="H124" s="37"/>
      <c r="I124" s="31" t="s">
        <v>31</v>
      </c>
      <c r="J124" s="35" t="str">
        <f>E24</f>
        <v xml:space="preserve"> </v>
      </c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7"/>
      <c r="D125" s="37"/>
      <c r="E125" s="37"/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1" customFormat="1" ht="29.28" customHeight="1">
      <c r="A126" s="147"/>
      <c r="B126" s="148"/>
      <c r="C126" s="149" t="s">
        <v>123</v>
      </c>
      <c r="D126" s="150" t="s">
        <v>58</v>
      </c>
      <c r="E126" s="150" t="s">
        <v>54</v>
      </c>
      <c r="F126" s="150" t="s">
        <v>55</v>
      </c>
      <c r="G126" s="150" t="s">
        <v>124</v>
      </c>
      <c r="H126" s="150" t="s">
        <v>125</v>
      </c>
      <c r="I126" s="150" t="s">
        <v>126</v>
      </c>
      <c r="J126" s="150" t="s">
        <v>108</v>
      </c>
      <c r="K126" s="151" t="s">
        <v>127</v>
      </c>
      <c r="L126" s="152"/>
      <c r="M126" s="85" t="s">
        <v>1</v>
      </c>
      <c r="N126" s="86" t="s">
        <v>37</v>
      </c>
      <c r="O126" s="86" t="s">
        <v>128</v>
      </c>
      <c r="P126" s="86" t="s">
        <v>129</v>
      </c>
      <c r="Q126" s="86" t="s">
        <v>130</v>
      </c>
      <c r="R126" s="86" t="s">
        <v>131</v>
      </c>
      <c r="S126" s="86" t="s">
        <v>132</v>
      </c>
      <c r="T126" s="87" t="s">
        <v>133</v>
      </c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</row>
    <row r="127" s="2" customFormat="1" ht="22.8" customHeight="1">
      <c r="A127" s="37"/>
      <c r="B127" s="38"/>
      <c r="C127" s="92" t="s">
        <v>134</v>
      </c>
      <c r="D127" s="37"/>
      <c r="E127" s="37"/>
      <c r="F127" s="37"/>
      <c r="G127" s="37"/>
      <c r="H127" s="37"/>
      <c r="I127" s="37"/>
      <c r="J127" s="153">
        <f>BK127</f>
        <v>0</v>
      </c>
      <c r="K127" s="37"/>
      <c r="L127" s="38"/>
      <c r="M127" s="88"/>
      <c r="N127" s="72"/>
      <c r="O127" s="89"/>
      <c r="P127" s="154">
        <f>P128+P200+P324</f>
        <v>0</v>
      </c>
      <c r="Q127" s="89"/>
      <c r="R127" s="154">
        <f>R128+R200+R324</f>
        <v>0</v>
      </c>
      <c r="S127" s="89"/>
      <c r="T127" s="155">
        <f>T128+T200+T324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8" t="s">
        <v>72</v>
      </c>
      <c r="AU127" s="18" t="s">
        <v>110</v>
      </c>
      <c r="BK127" s="156">
        <f>BK128+BK200+BK324</f>
        <v>0</v>
      </c>
    </row>
    <row r="128" s="12" customFormat="1" ht="25.92" customHeight="1">
      <c r="A128" s="12"/>
      <c r="B128" s="157"/>
      <c r="C128" s="12"/>
      <c r="D128" s="158" t="s">
        <v>72</v>
      </c>
      <c r="E128" s="159" t="s">
        <v>135</v>
      </c>
      <c r="F128" s="159" t="s">
        <v>136</v>
      </c>
      <c r="G128" s="12"/>
      <c r="H128" s="12"/>
      <c r="I128" s="160"/>
      <c r="J128" s="161">
        <f>BK128</f>
        <v>0</v>
      </c>
      <c r="K128" s="12"/>
      <c r="L128" s="157"/>
      <c r="M128" s="162"/>
      <c r="N128" s="163"/>
      <c r="O128" s="163"/>
      <c r="P128" s="164">
        <f>P129+P183+P193+P198</f>
        <v>0</v>
      </c>
      <c r="Q128" s="163"/>
      <c r="R128" s="164">
        <f>R129+R183+R193+R198</f>
        <v>0</v>
      </c>
      <c r="S128" s="163"/>
      <c r="T128" s="165">
        <f>T129+T183+T193+T198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8" t="s">
        <v>80</v>
      </c>
      <c r="AT128" s="166" t="s">
        <v>72</v>
      </c>
      <c r="AU128" s="166" t="s">
        <v>73</v>
      </c>
      <c r="AY128" s="158" t="s">
        <v>137</v>
      </c>
      <c r="BK128" s="167">
        <f>BK129+BK183+BK193+BK198</f>
        <v>0</v>
      </c>
    </row>
    <row r="129" s="12" customFormat="1" ht="22.8" customHeight="1">
      <c r="A129" s="12"/>
      <c r="B129" s="157"/>
      <c r="C129" s="12"/>
      <c r="D129" s="158" t="s">
        <v>72</v>
      </c>
      <c r="E129" s="168" t="s">
        <v>138</v>
      </c>
      <c r="F129" s="168" t="s">
        <v>139</v>
      </c>
      <c r="G129" s="12"/>
      <c r="H129" s="12"/>
      <c r="I129" s="160"/>
      <c r="J129" s="169">
        <f>BK129</f>
        <v>0</v>
      </c>
      <c r="K129" s="12"/>
      <c r="L129" s="157"/>
      <c r="M129" s="162"/>
      <c r="N129" s="163"/>
      <c r="O129" s="163"/>
      <c r="P129" s="164">
        <f>SUM(P130:P182)</f>
        <v>0</v>
      </c>
      <c r="Q129" s="163"/>
      <c r="R129" s="164">
        <f>SUM(R130:R182)</f>
        <v>0</v>
      </c>
      <c r="S129" s="163"/>
      <c r="T129" s="165">
        <f>SUM(T130:T182)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8" t="s">
        <v>80</v>
      </c>
      <c r="AT129" s="166" t="s">
        <v>72</v>
      </c>
      <c r="AU129" s="166" t="s">
        <v>80</v>
      </c>
      <c r="AY129" s="158" t="s">
        <v>137</v>
      </c>
      <c r="BK129" s="167">
        <f>SUM(BK130:BK182)</f>
        <v>0</v>
      </c>
    </row>
    <row r="130" s="2" customFormat="1" ht="37.8" customHeight="1">
      <c r="A130" s="37"/>
      <c r="B130" s="170"/>
      <c r="C130" s="171" t="s">
        <v>80</v>
      </c>
      <c r="D130" s="171" t="s">
        <v>140</v>
      </c>
      <c r="E130" s="172" t="s">
        <v>141</v>
      </c>
      <c r="F130" s="173" t="s">
        <v>142</v>
      </c>
      <c r="G130" s="174" t="s">
        <v>143</v>
      </c>
      <c r="H130" s="175">
        <v>110.19</v>
      </c>
      <c r="I130" s="176"/>
      <c r="J130" s="177">
        <f>ROUND(I130*H130,2)</f>
        <v>0</v>
      </c>
      <c r="K130" s="173" t="s">
        <v>144</v>
      </c>
      <c r="L130" s="38"/>
      <c r="M130" s="178" t="s">
        <v>1</v>
      </c>
      <c r="N130" s="179" t="s">
        <v>39</v>
      </c>
      <c r="O130" s="76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2" t="s">
        <v>145</v>
      </c>
      <c r="AT130" s="182" t="s">
        <v>140</v>
      </c>
      <c r="AU130" s="182" t="s">
        <v>146</v>
      </c>
      <c r="AY130" s="18" t="s">
        <v>137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8" t="s">
        <v>146</v>
      </c>
      <c r="BK130" s="183">
        <f>ROUND(I130*H130,2)</f>
        <v>0</v>
      </c>
      <c r="BL130" s="18" t="s">
        <v>145</v>
      </c>
      <c r="BM130" s="182" t="s">
        <v>146</v>
      </c>
    </row>
    <row r="131" s="13" customFormat="1">
      <c r="A131" s="13"/>
      <c r="B131" s="184"/>
      <c r="C131" s="13"/>
      <c r="D131" s="185" t="s">
        <v>147</v>
      </c>
      <c r="E131" s="186" t="s">
        <v>1</v>
      </c>
      <c r="F131" s="187" t="s">
        <v>148</v>
      </c>
      <c r="G131" s="13"/>
      <c r="H131" s="186" t="s">
        <v>1</v>
      </c>
      <c r="I131" s="188"/>
      <c r="J131" s="13"/>
      <c r="K131" s="13"/>
      <c r="L131" s="184"/>
      <c r="M131" s="189"/>
      <c r="N131" s="190"/>
      <c r="O131" s="190"/>
      <c r="P131" s="190"/>
      <c r="Q131" s="190"/>
      <c r="R131" s="190"/>
      <c r="S131" s="190"/>
      <c r="T131" s="19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6" t="s">
        <v>147</v>
      </c>
      <c r="AU131" s="186" t="s">
        <v>146</v>
      </c>
      <c r="AV131" s="13" t="s">
        <v>80</v>
      </c>
      <c r="AW131" s="13" t="s">
        <v>30</v>
      </c>
      <c r="AX131" s="13" t="s">
        <v>73</v>
      </c>
      <c r="AY131" s="186" t="s">
        <v>137</v>
      </c>
    </row>
    <row r="132" s="14" customFormat="1">
      <c r="A132" s="14"/>
      <c r="B132" s="192"/>
      <c r="C132" s="14"/>
      <c r="D132" s="185" t="s">
        <v>147</v>
      </c>
      <c r="E132" s="193" t="s">
        <v>1</v>
      </c>
      <c r="F132" s="194" t="s">
        <v>149</v>
      </c>
      <c r="G132" s="14"/>
      <c r="H132" s="195">
        <v>75.599999999999994</v>
      </c>
      <c r="I132" s="196"/>
      <c r="J132" s="14"/>
      <c r="K132" s="14"/>
      <c r="L132" s="192"/>
      <c r="M132" s="197"/>
      <c r="N132" s="198"/>
      <c r="O132" s="198"/>
      <c r="P132" s="198"/>
      <c r="Q132" s="198"/>
      <c r="R132" s="198"/>
      <c r="S132" s="198"/>
      <c r="T132" s="19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193" t="s">
        <v>147</v>
      </c>
      <c r="AU132" s="193" t="s">
        <v>146</v>
      </c>
      <c r="AV132" s="14" t="s">
        <v>146</v>
      </c>
      <c r="AW132" s="14" t="s">
        <v>30</v>
      </c>
      <c r="AX132" s="14" t="s">
        <v>73</v>
      </c>
      <c r="AY132" s="193" t="s">
        <v>137</v>
      </c>
    </row>
    <row r="133" s="13" customFormat="1">
      <c r="A133" s="13"/>
      <c r="B133" s="184"/>
      <c r="C133" s="13"/>
      <c r="D133" s="185" t="s">
        <v>147</v>
      </c>
      <c r="E133" s="186" t="s">
        <v>1</v>
      </c>
      <c r="F133" s="187" t="s">
        <v>150</v>
      </c>
      <c r="G133" s="13"/>
      <c r="H133" s="186" t="s">
        <v>1</v>
      </c>
      <c r="I133" s="188"/>
      <c r="J133" s="13"/>
      <c r="K133" s="13"/>
      <c r="L133" s="184"/>
      <c r="M133" s="189"/>
      <c r="N133" s="190"/>
      <c r="O133" s="190"/>
      <c r="P133" s="190"/>
      <c r="Q133" s="190"/>
      <c r="R133" s="190"/>
      <c r="S133" s="190"/>
      <c r="T133" s="19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6" t="s">
        <v>147</v>
      </c>
      <c r="AU133" s="186" t="s">
        <v>146</v>
      </c>
      <c r="AV133" s="13" t="s">
        <v>80</v>
      </c>
      <c r="AW133" s="13" t="s">
        <v>30</v>
      </c>
      <c r="AX133" s="13" t="s">
        <v>73</v>
      </c>
      <c r="AY133" s="186" t="s">
        <v>137</v>
      </c>
    </row>
    <row r="134" s="14" customFormat="1">
      <c r="A134" s="14"/>
      <c r="B134" s="192"/>
      <c r="C134" s="14"/>
      <c r="D134" s="185" t="s">
        <v>147</v>
      </c>
      <c r="E134" s="193" t="s">
        <v>1</v>
      </c>
      <c r="F134" s="194" t="s">
        <v>151</v>
      </c>
      <c r="G134" s="14"/>
      <c r="H134" s="195">
        <v>34.590000000000003</v>
      </c>
      <c r="I134" s="196"/>
      <c r="J134" s="14"/>
      <c r="K134" s="14"/>
      <c r="L134" s="192"/>
      <c r="M134" s="197"/>
      <c r="N134" s="198"/>
      <c r="O134" s="198"/>
      <c r="P134" s="198"/>
      <c r="Q134" s="198"/>
      <c r="R134" s="198"/>
      <c r="S134" s="198"/>
      <c r="T134" s="19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193" t="s">
        <v>147</v>
      </c>
      <c r="AU134" s="193" t="s">
        <v>146</v>
      </c>
      <c r="AV134" s="14" t="s">
        <v>146</v>
      </c>
      <c r="AW134" s="14" t="s">
        <v>30</v>
      </c>
      <c r="AX134" s="14" t="s">
        <v>73</v>
      </c>
      <c r="AY134" s="193" t="s">
        <v>137</v>
      </c>
    </row>
    <row r="135" s="15" customFormat="1">
      <c r="A135" s="15"/>
      <c r="B135" s="200"/>
      <c r="C135" s="15"/>
      <c r="D135" s="185" t="s">
        <v>147</v>
      </c>
      <c r="E135" s="201" t="s">
        <v>1</v>
      </c>
      <c r="F135" s="202" t="s">
        <v>152</v>
      </c>
      <c r="G135" s="15"/>
      <c r="H135" s="203">
        <v>110.19</v>
      </c>
      <c r="I135" s="204"/>
      <c r="J135" s="15"/>
      <c r="K135" s="15"/>
      <c r="L135" s="200"/>
      <c r="M135" s="205"/>
      <c r="N135" s="206"/>
      <c r="O135" s="206"/>
      <c r="P135" s="206"/>
      <c r="Q135" s="206"/>
      <c r="R135" s="206"/>
      <c r="S135" s="206"/>
      <c r="T135" s="207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01" t="s">
        <v>147</v>
      </c>
      <c r="AU135" s="201" t="s">
        <v>146</v>
      </c>
      <c r="AV135" s="15" t="s">
        <v>145</v>
      </c>
      <c r="AW135" s="15" t="s">
        <v>30</v>
      </c>
      <c r="AX135" s="15" t="s">
        <v>80</v>
      </c>
      <c r="AY135" s="201" t="s">
        <v>137</v>
      </c>
    </row>
    <row r="136" s="2" customFormat="1" ht="44.25" customHeight="1">
      <c r="A136" s="37"/>
      <c r="B136" s="170"/>
      <c r="C136" s="171" t="s">
        <v>146</v>
      </c>
      <c r="D136" s="171" t="s">
        <v>140</v>
      </c>
      <c r="E136" s="172" t="s">
        <v>153</v>
      </c>
      <c r="F136" s="173" t="s">
        <v>154</v>
      </c>
      <c r="G136" s="174" t="s">
        <v>155</v>
      </c>
      <c r="H136" s="175">
        <v>44</v>
      </c>
      <c r="I136" s="176"/>
      <c r="J136" s="177">
        <f>ROUND(I136*H136,2)</f>
        <v>0</v>
      </c>
      <c r="K136" s="173" t="s">
        <v>144</v>
      </c>
      <c r="L136" s="38"/>
      <c r="M136" s="178" t="s">
        <v>1</v>
      </c>
      <c r="N136" s="179" t="s">
        <v>39</v>
      </c>
      <c r="O136" s="76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2" t="s">
        <v>145</v>
      </c>
      <c r="AT136" s="182" t="s">
        <v>140</v>
      </c>
      <c r="AU136" s="182" t="s">
        <v>146</v>
      </c>
      <c r="AY136" s="18" t="s">
        <v>137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8" t="s">
        <v>146</v>
      </c>
      <c r="BK136" s="183">
        <f>ROUND(I136*H136,2)</f>
        <v>0</v>
      </c>
      <c r="BL136" s="18" t="s">
        <v>145</v>
      </c>
      <c r="BM136" s="182" t="s">
        <v>145</v>
      </c>
    </row>
    <row r="137" s="13" customFormat="1">
      <c r="A137" s="13"/>
      <c r="B137" s="184"/>
      <c r="C137" s="13"/>
      <c r="D137" s="185" t="s">
        <v>147</v>
      </c>
      <c r="E137" s="186" t="s">
        <v>1</v>
      </c>
      <c r="F137" s="187" t="s">
        <v>156</v>
      </c>
      <c r="G137" s="13"/>
      <c r="H137" s="186" t="s">
        <v>1</v>
      </c>
      <c r="I137" s="188"/>
      <c r="J137" s="13"/>
      <c r="K137" s="13"/>
      <c r="L137" s="184"/>
      <c r="M137" s="189"/>
      <c r="N137" s="190"/>
      <c r="O137" s="190"/>
      <c r="P137" s="190"/>
      <c r="Q137" s="190"/>
      <c r="R137" s="190"/>
      <c r="S137" s="190"/>
      <c r="T137" s="19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6" t="s">
        <v>147</v>
      </c>
      <c r="AU137" s="186" t="s">
        <v>146</v>
      </c>
      <c r="AV137" s="13" t="s">
        <v>80</v>
      </c>
      <c r="AW137" s="13" t="s">
        <v>30</v>
      </c>
      <c r="AX137" s="13" t="s">
        <v>73</v>
      </c>
      <c r="AY137" s="186" t="s">
        <v>137</v>
      </c>
    </row>
    <row r="138" s="13" customFormat="1">
      <c r="A138" s="13"/>
      <c r="B138" s="184"/>
      <c r="C138" s="13"/>
      <c r="D138" s="185" t="s">
        <v>147</v>
      </c>
      <c r="E138" s="186" t="s">
        <v>1</v>
      </c>
      <c r="F138" s="187" t="s">
        <v>148</v>
      </c>
      <c r="G138" s="13"/>
      <c r="H138" s="186" t="s">
        <v>1</v>
      </c>
      <c r="I138" s="188"/>
      <c r="J138" s="13"/>
      <c r="K138" s="13"/>
      <c r="L138" s="184"/>
      <c r="M138" s="189"/>
      <c r="N138" s="190"/>
      <c r="O138" s="190"/>
      <c r="P138" s="190"/>
      <c r="Q138" s="190"/>
      <c r="R138" s="190"/>
      <c r="S138" s="190"/>
      <c r="T138" s="19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6" t="s">
        <v>147</v>
      </c>
      <c r="AU138" s="186" t="s">
        <v>146</v>
      </c>
      <c r="AV138" s="13" t="s">
        <v>80</v>
      </c>
      <c r="AW138" s="13" t="s">
        <v>30</v>
      </c>
      <c r="AX138" s="13" t="s">
        <v>73</v>
      </c>
      <c r="AY138" s="186" t="s">
        <v>137</v>
      </c>
    </row>
    <row r="139" s="14" customFormat="1">
      <c r="A139" s="14"/>
      <c r="B139" s="192"/>
      <c r="C139" s="14"/>
      <c r="D139" s="185" t="s">
        <v>147</v>
      </c>
      <c r="E139" s="193" t="s">
        <v>1</v>
      </c>
      <c r="F139" s="194" t="s">
        <v>157</v>
      </c>
      <c r="G139" s="14"/>
      <c r="H139" s="195">
        <v>32</v>
      </c>
      <c r="I139" s="196"/>
      <c r="J139" s="14"/>
      <c r="K139" s="14"/>
      <c r="L139" s="192"/>
      <c r="M139" s="197"/>
      <c r="N139" s="198"/>
      <c r="O139" s="198"/>
      <c r="P139" s="198"/>
      <c r="Q139" s="198"/>
      <c r="R139" s="198"/>
      <c r="S139" s="198"/>
      <c r="T139" s="19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193" t="s">
        <v>147</v>
      </c>
      <c r="AU139" s="193" t="s">
        <v>146</v>
      </c>
      <c r="AV139" s="14" t="s">
        <v>146</v>
      </c>
      <c r="AW139" s="14" t="s">
        <v>30</v>
      </c>
      <c r="AX139" s="14" t="s">
        <v>73</v>
      </c>
      <c r="AY139" s="193" t="s">
        <v>137</v>
      </c>
    </row>
    <row r="140" s="13" customFormat="1">
      <c r="A140" s="13"/>
      <c r="B140" s="184"/>
      <c r="C140" s="13"/>
      <c r="D140" s="185" t="s">
        <v>147</v>
      </c>
      <c r="E140" s="186" t="s">
        <v>1</v>
      </c>
      <c r="F140" s="187" t="s">
        <v>150</v>
      </c>
      <c r="G140" s="13"/>
      <c r="H140" s="186" t="s">
        <v>1</v>
      </c>
      <c r="I140" s="188"/>
      <c r="J140" s="13"/>
      <c r="K140" s="13"/>
      <c r="L140" s="184"/>
      <c r="M140" s="189"/>
      <c r="N140" s="190"/>
      <c r="O140" s="190"/>
      <c r="P140" s="190"/>
      <c r="Q140" s="190"/>
      <c r="R140" s="190"/>
      <c r="S140" s="190"/>
      <c r="T140" s="19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6" t="s">
        <v>147</v>
      </c>
      <c r="AU140" s="186" t="s">
        <v>146</v>
      </c>
      <c r="AV140" s="13" t="s">
        <v>80</v>
      </c>
      <c r="AW140" s="13" t="s">
        <v>30</v>
      </c>
      <c r="AX140" s="13" t="s">
        <v>73</v>
      </c>
      <c r="AY140" s="186" t="s">
        <v>137</v>
      </c>
    </row>
    <row r="141" s="14" customFormat="1">
      <c r="A141" s="14"/>
      <c r="B141" s="192"/>
      <c r="C141" s="14"/>
      <c r="D141" s="185" t="s">
        <v>147</v>
      </c>
      <c r="E141" s="193" t="s">
        <v>1</v>
      </c>
      <c r="F141" s="194" t="s">
        <v>8</v>
      </c>
      <c r="G141" s="14"/>
      <c r="H141" s="195">
        <v>12</v>
      </c>
      <c r="I141" s="196"/>
      <c r="J141" s="14"/>
      <c r="K141" s="14"/>
      <c r="L141" s="192"/>
      <c r="M141" s="197"/>
      <c r="N141" s="198"/>
      <c r="O141" s="198"/>
      <c r="P141" s="198"/>
      <c r="Q141" s="198"/>
      <c r="R141" s="198"/>
      <c r="S141" s="198"/>
      <c r="T141" s="19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193" t="s">
        <v>147</v>
      </c>
      <c r="AU141" s="193" t="s">
        <v>146</v>
      </c>
      <c r="AV141" s="14" t="s">
        <v>146</v>
      </c>
      <c r="AW141" s="14" t="s">
        <v>30</v>
      </c>
      <c r="AX141" s="14" t="s">
        <v>73</v>
      </c>
      <c r="AY141" s="193" t="s">
        <v>137</v>
      </c>
    </row>
    <row r="142" s="15" customFormat="1">
      <c r="A142" s="15"/>
      <c r="B142" s="200"/>
      <c r="C142" s="15"/>
      <c r="D142" s="185" t="s">
        <v>147</v>
      </c>
      <c r="E142" s="201" t="s">
        <v>1</v>
      </c>
      <c r="F142" s="202" t="s">
        <v>152</v>
      </c>
      <c r="G142" s="15"/>
      <c r="H142" s="203">
        <v>44</v>
      </c>
      <c r="I142" s="204"/>
      <c r="J142" s="15"/>
      <c r="K142" s="15"/>
      <c r="L142" s="200"/>
      <c r="M142" s="205"/>
      <c r="N142" s="206"/>
      <c r="O142" s="206"/>
      <c r="P142" s="206"/>
      <c r="Q142" s="206"/>
      <c r="R142" s="206"/>
      <c r="S142" s="206"/>
      <c r="T142" s="207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01" t="s">
        <v>147</v>
      </c>
      <c r="AU142" s="201" t="s">
        <v>146</v>
      </c>
      <c r="AV142" s="15" t="s">
        <v>145</v>
      </c>
      <c r="AW142" s="15" t="s">
        <v>30</v>
      </c>
      <c r="AX142" s="15" t="s">
        <v>80</v>
      </c>
      <c r="AY142" s="201" t="s">
        <v>137</v>
      </c>
    </row>
    <row r="143" s="2" customFormat="1" ht="24.15" customHeight="1">
      <c r="A143" s="37"/>
      <c r="B143" s="170"/>
      <c r="C143" s="171" t="s">
        <v>158</v>
      </c>
      <c r="D143" s="171" t="s">
        <v>140</v>
      </c>
      <c r="E143" s="172" t="s">
        <v>159</v>
      </c>
      <c r="F143" s="173" t="s">
        <v>160</v>
      </c>
      <c r="G143" s="174" t="s">
        <v>143</v>
      </c>
      <c r="H143" s="175">
        <v>31.710000000000001</v>
      </c>
      <c r="I143" s="176"/>
      <c r="J143" s="177">
        <f>ROUND(I143*H143,2)</f>
        <v>0</v>
      </c>
      <c r="K143" s="173" t="s">
        <v>144</v>
      </c>
      <c r="L143" s="38"/>
      <c r="M143" s="178" t="s">
        <v>1</v>
      </c>
      <c r="N143" s="179" t="s">
        <v>39</v>
      </c>
      <c r="O143" s="76"/>
      <c r="P143" s="180">
        <f>O143*H143</f>
        <v>0</v>
      </c>
      <c r="Q143" s="180">
        <v>0</v>
      </c>
      <c r="R143" s="180">
        <f>Q143*H143</f>
        <v>0</v>
      </c>
      <c r="S143" s="180">
        <v>0</v>
      </c>
      <c r="T143" s="18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2" t="s">
        <v>145</v>
      </c>
      <c r="AT143" s="182" t="s">
        <v>140</v>
      </c>
      <c r="AU143" s="182" t="s">
        <v>146</v>
      </c>
      <c r="AY143" s="18" t="s">
        <v>137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8" t="s">
        <v>146</v>
      </c>
      <c r="BK143" s="183">
        <f>ROUND(I143*H143,2)</f>
        <v>0</v>
      </c>
      <c r="BL143" s="18" t="s">
        <v>145</v>
      </c>
      <c r="BM143" s="182" t="s">
        <v>138</v>
      </c>
    </row>
    <row r="144" s="13" customFormat="1">
      <c r="A144" s="13"/>
      <c r="B144" s="184"/>
      <c r="C144" s="13"/>
      <c r="D144" s="185" t="s">
        <v>147</v>
      </c>
      <c r="E144" s="186" t="s">
        <v>1</v>
      </c>
      <c r="F144" s="187" t="s">
        <v>161</v>
      </c>
      <c r="G144" s="13"/>
      <c r="H144" s="186" t="s">
        <v>1</v>
      </c>
      <c r="I144" s="188"/>
      <c r="J144" s="13"/>
      <c r="K144" s="13"/>
      <c r="L144" s="184"/>
      <c r="M144" s="189"/>
      <c r="N144" s="190"/>
      <c r="O144" s="190"/>
      <c r="P144" s="190"/>
      <c r="Q144" s="190"/>
      <c r="R144" s="190"/>
      <c r="S144" s="190"/>
      <c r="T144" s="19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6" t="s">
        <v>147</v>
      </c>
      <c r="AU144" s="186" t="s">
        <v>146</v>
      </c>
      <c r="AV144" s="13" t="s">
        <v>80</v>
      </c>
      <c r="AW144" s="13" t="s">
        <v>30</v>
      </c>
      <c r="AX144" s="13" t="s">
        <v>73</v>
      </c>
      <c r="AY144" s="186" t="s">
        <v>137</v>
      </c>
    </row>
    <row r="145" s="13" customFormat="1">
      <c r="A145" s="13"/>
      <c r="B145" s="184"/>
      <c r="C145" s="13"/>
      <c r="D145" s="185" t="s">
        <v>147</v>
      </c>
      <c r="E145" s="186" t="s">
        <v>1</v>
      </c>
      <c r="F145" s="187" t="s">
        <v>148</v>
      </c>
      <c r="G145" s="13"/>
      <c r="H145" s="186" t="s">
        <v>1</v>
      </c>
      <c r="I145" s="188"/>
      <c r="J145" s="13"/>
      <c r="K145" s="13"/>
      <c r="L145" s="184"/>
      <c r="M145" s="189"/>
      <c r="N145" s="190"/>
      <c r="O145" s="190"/>
      <c r="P145" s="190"/>
      <c r="Q145" s="190"/>
      <c r="R145" s="190"/>
      <c r="S145" s="190"/>
      <c r="T145" s="19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6" t="s">
        <v>147</v>
      </c>
      <c r="AU145" s="186" t="s">
        <v>146</v>
      </c>
      <c r="AV145" s="13" t="s">
        <v>80</v>
      </c>
      <c r="AW145" s="13" t="s">
        <v>30</v>
      </c>
      <c r="AX145" s="13" t="s">
        <v>73</v>
      </c>
      <c r="AY145" s="186" t="s">
        <v>137</v>
      </c>
    </row>
    <row r="146" s="14" customFormat="1">
      <c r="A146" s="14"/>
      <c r="B146" s="192"/>
      <c r="C146" s="14"/>
      <c r="D146" s="185" t="s">
        <v>147</v>
      </c>
      <c r="E146" s="193" t="s">
        <v>1</v>
      </c>
      <c r="F146" s="194" t="s">
        <v>162</v>
      </c>
      <c r="G146" s="14"/>
      <c r="H146" s="195">
        <v>21.359999999999999</v>
      </c>
      <c r="I146" s="196"/>
      <c r="J146" s="14"/>
      <c r="K146" s="14"/>
      <c r="L146" s="192"/>
      <c r="M146" s="197"/>
      <c r="N146" s="198"/>
      <c r="O146" s="198"/>
      <c r="P146" s="198"/>
      <c r="Q146" s="198"/>
      <c r="R146" s="198"/>
      <c r="S146" s="198"/>
      <c r="T146" s="19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193" t="s">
        <v>147</v>
      </c>
      <c r="AU146" s="193" t="s">
        <v>146</v>
      </c>
      <c r="AV146" s="14" t="s">
        <v>146</v>
      </c>
      <c r="AW146" s="14" t="s">
        <v>30</v>
      </c>
      <c r="AX146" s="14" t="s">
        <v>73</v>
      </c>
      <c r="AY146" s="193" t="s">
        <v>137</v>
      </c>
    </row>
    <row r="147" s="13" customFormat="1">
      <c r="A147" s="13"/>
      <c r="B147" s="184"/>
      <c r="C147" s="13"/>
      <c r="D147" s="185" t="s">
        <v>147</v>
      </c>
      <c r="E147" s="186" t="s">
        <v>1</v>
      </c>
      <c r="F147" s="187" t="s">
        <v>150</v>
      </c>
      <c r="G147" s="13"/>
      <c r="H147" s="186" t="s">
        <v>1</v>
      </c>
      <c r="I147" s="188"/>
      <c r="J147" s="13"/>
      <c r="K147" s="13"/>
      <c r="L147" s="184"/>
      <c r="M147" s="189"/>
      <c r="N147" s="190"/>
      <c r="O147" s="190"/>
      <c r="P147" s="190"/>
      <c r="Q147" s="190"/>
      <c r="R147" s="190"/>
      <c r="S147" s="190"/>
      <c r="T147" s="19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6" t="s">
        <v>147</v>
      </c>
      <c r="AU147" s="186" t="s">
        <v>146</v>
      </c>
      <c r="AV147" s="13" t="s">
        <v>80</v>
      </c>
      <c r="AW147" s="13" t="s">
        <v>30</v>
      </c>
      <c r="AX147" s="13" t="s">
        <v>73</v>
      </c>
      <c r="AY147" s="186" t="s">
        <v>137</v>
      </c>
    </row>
    <row r="148" s="14" customFormat="1">
      <c r="A148" s="14"/>
      <c r="B148" s="192"/>
      <c r="C148" s="14"/>
      <c r="D148" s="185" t="s">
        <v>147</v>
      </c>
      <c r="E148" s="193" t="s">
        <v>1</v>
      </c>
      <c r="F148" s="194" t="s">
        <v>163</v>
      </c>
      <c r="G148" s="14"/>
      <c r="H148" s="195">
        <v>10.35</v>
      </c>
      <c r="I148" s="196"/>
      <c r="J148" s="14"/>
      <c r="K148" s="14"/>
      <c r="L148" s="192"/>
      <c r="M148" s="197"/>
      <c r="N148" s="198"/>
      <c r="O148" s="198"/>
      <c r="P148" s="198"/>
      <c r="Q148" s="198"/>
      <c r="R148" s="198"/>
      <c r="S148" s="198"/>
      <c r="T148" s="19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193" t="s">
        <v>147</v>
      </c>
      <c r="AU148" s="193" t="s">
        <v>146</v>
      </c>
      <c r="AV148" s="14" t="s">
        <v>146</v>
      </c>
      <c r="AW148" s="14" t="s">
        <v>30</v>
      </c>
      <c r="AX148" s="14" t="s">
        <v>73</v>
      </c>
      <c r="AY148" s="193" t="s">
        <v>137</v>
      </c>
    </row>
    <row r="149" s="15" customFormat="1">
      <c r="A149" s="15"/>
      <c r="B149" s="200"/>
      <c r="C149" s="15"/>
      <c r="D149" s="185" t="s">
        <v>147</v>
      </c>
      <c r="E149" s="201" t="s">
        <v>1</v>
      </c>
      <c r="F149" s="202" t="s">
        <v>152</v>
      </c>
      <c r="G149" s="15"/>
      <c r="H149" s="203">
        <v>31.710000000000001</v>
      </c>
      <c r="I149" s="204"/>
      <c r="J149" s="15"/>
      <c r="K149" s="15"/>
      <c r="L149" s="200"/>
      <c r="M149" s="205"/>
      <c r="N149" s="206"/>
      <c r="O149" s="206"/>
      <c r="P149" s="206"/>
      <c r="Q149" s="206"/>
      <c r="R149" s="206"/>
      <c r="S149" s="206"/>
      <c r="T149" s="20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01" t="s">
        <v>147</v>
      </c>
      <c r="AU149" s="201" t="s">
        <v>146</v>
      </c>
      <c r="AV149" s="15" t="s">
        <v>145</v>
      </c>
      <c r="AW149" s="15" t="s">
        <v>30</v>
      </c>
      <c r="AX149" s="15" t="s">
        <v>80</v>
      </c>
      <c r="AY149" s="201" t="s">
        <v>137</v>
      </c>
    </row>
    <row r="150" s="2" customFormat="1" ht="55.5" customHeight="1">
      <c r="A150" s="37"/>
      <c r="B150" s="170"/>
      <c r="C150" s="171" t="s">
        <v>145</v>
      </c>
      <c r="D150" s="171" t="s">
        <v>140</v>
      </c>
      <c r="E150" s="172" t="s">
        <v>164</v>
      </c>
      <c r="F150" s="173" t="s">
        <v>165</v>
      </c>
      <c r="G150" s="174" t="s">
        <v>166</v>
      </c>
      <c r="H150" s="175">
        <v>422.80000000000001</v>
      </c>
      <c r="I150" s="176"/>
      <c r="J150" s="177">
        <f>ROUND(I150*H150,2)</f>
        <v>0</v>
      </c>
      <c r="K150" s="173" t="s">
        <v>144</v>
      </c>
      <c r="L150" s="38"/>
      <c r="M150" s="178" t="s">
        <v>1</v>
      </c>
      <c r="N150" s="179" t="s">
        <v>39</v>
      </c>
      <c r="O150" s="76"/>
      <c r="P150" s="180">
        <f>O150*H150</f>
        <v>0</v>
      </c>
      <c r="Q150" s="180">
        <v>0</v>
      </c>
      <c r="R150" s="180">
        <f>Q150*H150</f>
        <v>0</v>
      </c>
      <c r="S150" s="180">
        <v>0</v>
      </c>
      <c r="T150" s="18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2" t="s">
        <v>145</v>
      </c>
      <c r="AT150" s="182" t="s">
        <v>140</v>
      </c>
      <c r="AU150" s="182" t="s">
        <v>146</v>
      </c>
      <c r="AY150" s="18" t="s">
        <v>137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8" t="s">
        <v>146</v>
      </c>
      <c r="BK150" s="183">
        <f>ROUND(I150*H150,2)</f>
        <v>0</v>
      </c>
      <c r="BL150" s="18" t="s">
        <v>145</v>
      </c>
      <c r="BM150" s="182" t="s">
        <v>167</v>
      </c>
    </row>
    <row r="151" s="2" customFormat="1" ht="24.15" customHeight="1">
      <c r="A151" s="37"/>
      <c r="B151" s="170"/>
      <c r="C151" s="208" t="s">
        <v>168</v>
      </c>
      <c r="D151" s="208" t="s">
        <v>169</v>
      </c>
      <c r="E151" s="209" t="s">
        <v>170</v>
      </c>
      <c r="F151" s="210" t="s">
        <v>171</v>
      </c>
      <c r="G151" s="211" t="s">
        <v>166</v>
      </c>
      <c r="H151" s="212">
        <v>221.97</v>
      </c>
      <c r="I151" s="213"/>
      <c r="J151" s="214">
        <f>ROUND(I151*H151,2)</f>
        <v>0</v>
      </c>
      <c r="K151" s="210" t="s">
        <v>144</v>
      </c>
      <c r="L151" s="215"/>
      <c r="M151" s="216" t="s">
        <v>1</v>
      </c>
      <c r="N151" s="217" t="s">
        <v>39</v>
      </c>
      <c r="O151" s="76"/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2" t="s">
        <v>167</v>
      </c>
      <c r="AT151" s="182" t="s">
        <v>169</v>
      </c>
      <c r="AU151" s="182" t="s">
        <v>146</v>
      </c>
      <c r="AY151" s="18" t="s">
        <v>137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8" t="s">
        <v>146</v>
      </c>
      <c r="BK151" s="183">
        <f>ROUND(I151*H151,2)</f>
        <v>0</v>
      </c>
      <c r="BL151" s="18" t="s">
        <v>145</v>
      </c>
      <c r="BM151" s="182" t="s">
        <v>172</v>
      </c>
    </row>
    <row r="152" s="13" customFormat="1">
      <c r="A152" s="13"/>
      <c r="B152" s="184"/>
      <c r="C152" s="13"/>
      <c r="D152" s="185" t="s">
        <v>147</v>
      </c>
      <c r="E152" s="186" t="s">
        <v>1</v>
      </c>
      <c r="F152" s="187" t="s">
        <v>156</v>
      </c>
      <c r="G152" s="13"/>
      <c r="H152" s="186" t="s">
        <v>1</v>
      </c>
      <c r="I152" s="188"/>
      <c r="J152" s="13"/>
      <c r="K152" s="13"/>
      <c r="L152" s="184"/>
      <c r="M152" s="189"/>
      <c r="N152" s="190"/>
      <c r="O152" s="190"/>
      <c r="P152" s="190"/>
      <c r="Q152" s="190"/>
      <c r="R152" s="190"/>
      <c r="S152" s="190"/>
      <c r="T152" s="19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6" t="s">
        <v>147</v>
      </c>
      <c r="AU152" s="186" t="s">
        <v>146</v>
      </c>
      <c r="AV152" s="13" t="s">
        <v>80</v>
      </c>
      <c r="AW152" s="13" t="s">
        <v>30</v>
      </c>
      <c r="AX152" s="13" t="s">
        <v>73</v>
      </c>
      <c r="AY152" s="186" t="s">
        <v>137</v>
      </c>
    </row>
    <row r="153" s="13" customFormat="1">
      <c r="A153" s="13"/>
      <c r="B153" s="184"/>
      <c r="C153" s="13"/>
      <c r="D153" s="185" t="s">
        <v>147</v>
      </c>
      <c r="E153" s="186" t="s">
        <v>1</v>
      </c>
      <c r="F153" s="187" t="s">
        <v>148</v>
      </c>
      <c r="G153" s="13"/>
      <c r="H153" s="186" t="s">
        <v>1</v>
      </c>
      <c r="I153" s="188"/>
      <c r="J153" s="13"/>
      <c r="K153" s="13"/>
      <c r="L153" s="184"/>
      <c r="M153" s="189"/>
      <c r="N153" s="190"/>
      <c r="O153" s="190"/>
      <c r="P153" s="190"/>
      <c r="Q153" s="190"/>
      <c r="R153" s="190"/>
      <c r="S153" s="190"/>
      <c r="T153" s="19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6" t="s">
        <v>147</v>
      </c>
      <c r="AU153" s="186" t="s">
        <v>146</v>
      </c>
      <c r="AV153" s="13" t="s">
        <v>80</v>
      </c>
      <c r="AW153" s="13" t="s">
        <v>30</v>
      </c>
      <c r="AX153" s="13" t="s">
        <v>73</v>
      </c>
      <c r="AY153" s="186" t="s">
        <v>137</v>
      </c>
    </row>
    <row r="154" s="14" customFormat="1">
      <c r="A154" s="14"/>
      <c r="B154" s="192"/>
      <c r="C154" s="14"/>
      <c r="D154" s="185" t="s">
        <v>147</v>
      </c>
      <c r="E154" s="193" t="s">
        <v>1</v>
      </c>
      <c r="F154" s="194" t="s">
        <v>173</v>
      </c>
      <c r="G154" s="14"/>
      <c r="H154" s="195">
        <v>142.40000000000001</v>
      </c>
      <c r="I154" s="196"/>
      <c r="J154" s="14"/>
      <c r="K154" s="14"/>
      <c r="L154" s="192"/>
      <c r="M154" s="197"/>
      <c r="N154" s="198"/>
      <c r="O154" s="198"/>
      <c r="P154" s="198"/>
      <c r="Q154" s="198"/>
      <c r="R154" s="198"/>
      <c r="S154" s="198"/>
      <c r="T154" s="19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193" t="s">
        <v>147</v>
      </c>
      <c r="AU154" s="193" t="s">
        <v>146</v>
      </c>
      <c r="AV154" s="14" t="s">
        <v>146</v>
      </c>
      <c r="AW154" s="14" t="s">
        <v>30</v>
      </c>
      <c r="AX154" s="14" t="s">
        <v>73</v>
      </c>
      <c r="AY154" s="193" t="s">
        <v>137</v>
      </c>
    </row>
    <row r="155" s="13" customFormat="1">
      <c r="A155" s="13"/>
      <c r="B155" s="184"/>
      <c r="C155" s="13"/>
      <c r="D155" s="185" t="s">
        <v>147</v>
      </c>
      <c r="E155" s="186" t="s">
        <v>1</v>
      </c>
      <c r="F155" s="187" t="s">
        <v>150</v>
      </c>
      <c r="G155" s="13"/>
      <c r="H155" s="186" t="s">
        <v>1</v>
      </c>
      <c r="I155" s="188"/>
      <c r="J155" s="13"/>
      <c r="K155" s="13"/>
      <c r="L155" s="184"/>
      <c r="M155" s="189"/>
      <c r="N155" s="190"/>
      <c r="O155" s="190"/>
      <c r="P155" s="190"/>
      <c r="Q155" s="190"/>
      <c r="R155" s="190"/>
      <c r="S155" s="190"/>
      <c r="T155" s="19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6" t="s">
        <v>147</v>
      </c>
      <c r="AU155" s="186" t="s">
        <v>146</v>
      </c>
      <c r="AV155" s="13" t="s">
        <v>80</v>
      </c>
      <c r="AW155" s="13" t="s">
        <v>30</v>
      </c>
      <c r="AX155" s="13" t="s">
        <v>73</v>
      </c>
      <c r="AY155" s="186" t="s">
        <v>137</v>
      </c>
    </row>
    <row r="156" s="14" customFormat="1">
      <c r="A156" s="14"/>
      <c r="B156" s="192"/>
      <c r="C156" s="14"/>
      <c r="D156" s="185" t="s">
        <v>147</v>
      </c>
      <c r="E156" s="193" t="s">
        <v>1</v>
      </c>
      <c r="F156" s="194" t="s">
        <v>174</v>
      </c>
      <c r="G156" s="14"/>
      <c r="H156" s="195">
        <v>69</v>
      </c>
      <c r="I156" s="196"/>
      <c r="J156" s="14"/>
      <c r="K156" s="14"/>
      <c r="L156" s="192"/>
      <c r="M156" s="197"/>
      <c r="N156" s="198"/>
      <c r="O156" s="198"/>
      <c r="P156" s="198"/>
      <c r="Q156" s="198"/>
      <c r="R156" s="198"/>
      <c r="S156" s="198"/>
      <c r="T156" s="19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193" t="s">
        <v>147</v>
      </c>
      <c r="AU156" s="193" t="s">
        <v>146</v>
      </c>
      <c r="AV156" s="14" t="s">
        <v>146</v>
      </c>
      <c r="AW156" s="14" t="s">
        <v>30</v>
      </c>
      <c r="AX156" s="14" t="s">
        <v>73</v>
      </c>
      <c r="AY156" s="193" t="s">
        <v>137</v>
      </c>
    </row>
    <row r="157" s="15" customFormat="1">
      <c r="A157" s="15"/>
      <c r="B157" s="200"/>
      <c r="C157" s="15"/>
      <c r="D157" s="185" t="s">
        <v>147</v>
      </c>
      <c r="E157" s="201" t="s">
        <v>1</v>
      </c>
      <c r="F157" s="202" t="s">
        <v>152</v>
      </c>
      <c r="G157" s="15"/>
      <c r="H157" s="203">
        <v>211.40000000000001</v>
      </c>
      <c r="I157" s="204"/>
      <c r="J157" s="15"/>
      <c r="K157" s="15"/>
      <c r="L157" s="200"/>
      <c r="M157" s="205"/>
      <c r="N157" s="206"/>
      <c r="O157" s="206"/>
      <c r="P157" s="206"/>
      <c r="Q157" s="206"/>
      <c r="R157" s="206"/>
      <c r="S157" s="206"/>
      <c r="T157" s="20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01" t="s">
        <v>147</v>
      </c>
      <c r="AU157" s="201" t="s">
        <v>146</v>
      </c>
      <c r="AV157" s="15" t="s">
        <v>145</v>
      </c>
      <c r="AW157" s="15" t="s">
        <v>30</v>
      </c>
      <c r="AX157" s="15" t="s">
        <v>73</v>
      </c>
      <c r="AY157" s="201" t="s">
        <v>137</v>
      </c>
    </row>
    <row r="158" s="14" customFormat="1">
      <c r="A158" s="14"/>
      <c r="B158" s="192"/>
      <c r="C158" s="14"/>
      <c r="D158" s="185" t="s">
        <v>147</v>
      </c>
      <c r="E158" s="193" t="s">
        <v>1</v>
      </c>
      <c r="F158" s="194" t="s">
        <v>175</v>
      </c>
      <c r="G158" s="14"/>
      <c r="H158" s="195">
        <v>221.97</v>
      </c>
      <c r="I158" s="196"/>
      <c r="J158" s="14"/>
      <c r="K158" s="14"/>
      <c r="L158" s="192"/>
      <c r="M158" s="197"/>
      <c r="N158" s="198"/>
      <c r="O158" s="198"/>
      <c r="P158" s="198"/>
      <c r="Q158" s="198"/>
      <c r="R158" s="198"/>
      <c r="S158" s="198"/>
      <c r="T158" s="19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193" t="s">
        <v>147</v>
      </c>
      <c r="AU158" s="193" t="s">
        <v>146</v>
      </c>
      <c r="AV158" s="14" t="s">
        <v>146</v>
      </c>
      <c r="AW158" s="14" t="s">
        <v>30</v>
      </c>
      <c r="AX158" s="14" t="s">
        <v>73</v>
      </c>
      <c r="AY158" s="193" t="s">
        <v>137</v>
      </c>
    </row>
    <row r="159" s="15" customFormat="1">
      <c r="A159" s="15"/>
      <c r="B159" s="200"/>
      <c r="C159" s="15"/>
      <c r="D159" s="185" t="s">
        <v>147</v>
      </c>
      <c r="E159" s="201" t="s">
        <v>1</v>
      </c>
      <c r="F159" s="202" t="s">
        <v>152</v>
      </c>
      <c r="G159" s="15"/>
      <c r="H159" s="203">
        <v>221.97</v>
      </c>
      <c r="I159" s="204"/>
      <c r="J159" s="15"/>
      <c r="K159" s="15"/>
      <c r="L159" s="200"/>
      <c r="M159" s="205"/>
      <c r="N159" s="206"/>
      <c r="O159" s="206"/>
      <c r="P159" s="206"/>
      <c r="Q159" s="206"/>
      <c r="R159" s="206"/>
      <c r="S159" s="206"/>
      <c r="T159" s="20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01" t="s">
        <v>147</v>
      </c>
      <c r="AU159" s="201" t="s">
        <v>146</v>
      </c>
      <c r="AV159" s="15" t="s">
        <v>145</v>
      </c>
      <c r="AW159" s="15" t="s">
        <v>30</v>
      </c>
      <c r="AX159" s="15" t="s">
        <v>80</v>
      </c>
      <c r="AY159" s="201" t="s">
        <v>137</v>
      </c>
    </row>
    <row r="160" s="2" customFormat="1" ht="16.5" customHeight="1">
      <c r="A160" s="37"/>
      <c r="B160" s="170"/>
      <c r="C160" s="208" t="s">
        <v>138</v>
      </c>
      <c r="D160" s="208" t="s">
        <v>169</v>
      </c>
      <c r="E160" s="209" t="s">
        <v>176</v>
      </c>
      <c r="F160" s="210" t="s">
        <v>177</v>
      </c>
      <c r="G160" s="211" t="s">
        <v>166</v>
      </c>
      <c r="H160" s="212">
        <v>221.97</v>
      </c>
      <c r="I160" s="213"/>
      <c r="J160" s="214">
        <f>ROUND(I160*H160,2)</f>
        <v>0</v>
      </c>
      <c r="K160" s="210" t="s">
        <v>144</v>
      </c>
      <c r="L160" s="215"/>
      <c r="M160" s="216" t="s">
        <v>1</v>
      </c>
      <c r="N160" s="217" t="s">
        <v>39</v>
      </c>
      <c r="O160" s="76"/>
      <c r="P160" s="180">
        <f>O160*H160</f>
        <v>0</v>
      </c>
      <c r="Q160" s="180">
        <v>0</v>
      </c>
      <c r="R160" s="180">
        <f>Q160*H160</f>
        <v>0</v>
      </c>
      <c r="S160" s="180">
        <v>0</v>
      </c>
      <c r="T160" s="18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2" t="s">
        <v>167</v>
      </c>
      <c r="AT160" s="182" t="s">
        <v>169</v>
      </c>
      <c r="AU160" s="182" t="s">
        <v>146</v>
      </c>
      <c r="AY160" s="18" t="s">
        <v>137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8" t="s">
        <v>146</v>
      </c>
      <c r="BK160" s="183">
        <f>ROUND(I160*H160,2)</f>
        <v>0</v>
      </c>
      <c r="BL160" s="18" t="s">
        <v>145</v>
      </c>
      <c r="BM160" s="182" t="s">
        <v>8</v>
      </c>
    </row>
    <row r="161" s="13" customFormat="1">
      <c r="A161" s="13"/>
      <c r="B161" s="184"/>
      <c r="C161" s="13"/>
      <c r="D161" s="185" t="s">
        <v>147</v>
      </c>
      <c r="E161" s="186" t="s">
        <v>1</v>
      </c>
      <c r="F161" s="187" t="s">
        <v>178</v>
      </c>
      <c r="G161" s="13"/>
      <c r="H161" s="186" t="s">
        <v>1</v>
      </c>
      <c r="I161" s="188"/>
      <c r="J161" s="13"/>
      <c r="K161" s="13"/>
      <c r="L161" s="184"/>
      <c r="M161" s="189"/>
      <c r="N161" s="190"/>
      <c r="O161" s="190"/>
      <c r="P161" s="190"/>
      <c r="Q161" s="190"/>
      <c r="R161" s="190"/>
      <c r="S161" s="190"/>
      <c r="T161" s="19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86" t="s">
        <v>147</v>
      </c>
      <c r="AU161" s="186" t="s">
        <v>146</v>
      </c>
      <c r="AV161" s="13" t="s">
        <v>80</v>
      </c>
      <c r="AW161" s="13" t="s">
        <v>30</v>
      </c>
      <c r="AX161" s="13" t="s">
        <v>73</v>
      </c>
      <c r="AY161" s="186" t="s">
        <v>137</v>
      </c>
    </row>
    <row r="162" s="13" customFormat="1">
      <c r="A162" s="13"/>
      <c r="B162" s="184"/>
      <c r="C162" s="13"/>
      <c r="D162" s="185" t="s">
        <v>147</v>
      </c>
      <c r="E162" s="186" t="s">
        <v>1</v>
      </c>
      <c r="F162" s="187" t="s">
        <v>148</v>
      </c>
      <c r="G162" s="13"/>
      <c r="H162" s="186" t="s">
        <v>1</v>
      </c>
      <c r="I162" s="188"/>
      <c r="J162" s="13"/>
      <c r="K162" s="13"/>
      <c r="L162" s="184"/>
      <c r="M162" s="189"/>
      <c r="N162" s="190"/>
      <c r="O162" s="190"/>
      <c r="P162" s="190"/>
      <c r="Q162" s="190"/>
      <c r="R162" s="190"/>
      <c r="S162" s="190"/>
      <c r="T162" s="19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6" t="s">
        <v>147</v>
      </c>
      <c r="AU162" s="186" t="s">
        <v>146</v>
      </c>
      <c r="AV162" s="13" t="s">
        <v>80</v>
      </c>
      <c r="AW162" s="13" t="s">
        <v>30</v>
      </c>
      <c r="AX162" s="13" t="s">
        <v>73</v>
      </c>
      <c r="AY162" s="186" t="s">
        <v>137</v>
      </c>
    </row>
    <row r="163" s="14" customFormat="1">
      <c r="A163" s="14"/>
      <c r="B163" s="192"/>
      <c r="C163" s="14"/>
      <c r="D163" s="185" t="s">
        <v>147</v>
      </c>
      <c r="E163" s="193" t="s">
        <v>1</v>
      </c>
      <c r="F163" s="194" t="s">
        <v>173</v>
      </c>
      <c r="G163" s="14"/>
      <c r="H163" s="195">
        <v>142.40000000000001</v>
      </c>
      <c r="I163" s="196"/>
      <c r="J163" s="14"/>
      <c r="K163" s="14"/>
      <c r="L163" s="192"/>
      <c r="M163" s="197"/>
      <c r="N163" s="198"/>
      <c r="O163" s="198"/>
      <c r="P163" s="198"/>
      <c r="Q163" s="198"/>
      <c r="R163" s="198"/>
      <c r="S163" s="198"/>
      <c r="T163" s="19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193" t="s">
        <v>147</v>
      </c>
      <c r="AU163" s="193" t="s">
        <v>146</v>
      </c>
      <c r="AV163" s="14" t="s">
        <v>146</v>
      </c>
      <c r="AW163" s="14" t="s">
        <v>30</v>
      </c>
      <c r="AX163" s="14" t="s">
        <v>73</v>
      </c>
      <c r="AY163" s="193" t="s">
        <v>137</v>
      </c>
    </row>
    <row r="164" s="13" customFormat="1">
      <c r="A164" s="13"/>
      <c r="B164" s="184"/>
      <c r="C164" s="13"/>
      <c r="D164" s="185" t="s">
        <v>147</v>
      </c>
      <c r="E164" s="186" t="s">
        <v>1</v>
      </c>
      <c r="F164" s="187" t="s">
        <v>150</v>
      </c>
      <c r="G164" s="13"/>
      <c r="H164" s="186" t="s">
        <v>1</v>
      </c>
      <c r="I164" s="188"/>
      <c r="J164" s="13"/>
      <c r="K164" s="13"/>
      <c r="L164" s="184"/>
      <c r="M164" s="189"/>
      <c r="N164" s="190"/>
      <c r="O164" s="190"/>
      <c r="P164" s="190"/>
      <c r="Q164" s="190"/>
      <c r="R164" s="190"/>
      <c r="S164" s="190"/>
      <c r="T164" s="19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6" t="s">
        <v>147</v>
      </c>
      <c r="AU164" s="186" t="s">
        <v>146</v>
      </c>
      <c r="AV164" s="13" t="s">
        <v>80</v>
      </c>
      <c r="AW164" s="13" t="s">
        <v>30</v>
      </c>
      <c r="AX164" s="13" t="s">
        <v>73</v>
      </c>
      <c r="AY164" s="186" t="s">
        <v>137</v>
      </c>
    </row>
    <row r="165" s="14" customFormat="1">
      <c r="A165" s="14"/>
      <c r="B165" s="192"/>
      <c r="C165" s="14"/>
      <c r="D165" s="185" t="s">
        <v>147</v>
      </c>
      <c r="E165" s="193" t="s">
        <v>1</v>
      </c>
      <c r="F165" s="194" t="s">
        <v>174</v>
      </c>
      <c r="G165" s="14"/>
      <c r="H165" s="195">
        <v>69</v>
      </c>
      <c r="I165" s="196"/>
      <c r="J165" s="14"/>
      <c r="K165" s="14"/>
      <c r="L165" s="192"/>
      <c r="M165" s="197"/>
      <c r="N165" s="198"/>
      <c r="O165" s="198"/>
      <c r="P165" s="198"/>
      <c r="Q165" s="198"/>
      <c r="R165" s="198"/>
      <c r="S165" s="198"/>
      <c r="T165" s="19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193" t="s">
        <v>147</v>
      </c>
      <c r="AU165" s="193" t="s">
        <v>146</v>
      </c>
      <c r="AV165" s="14" t="s">
        <v>146</v>
      </c>
      <c r="AW165" s="14" t="s">
        <v>30</v>
      </c>
      <c r="AX165" s="14" t="s">
        <v>73</v>
      </c>
      <c r="AY165" s="193" t="s">
        <v>137</v>
      </c>
    </row>
    <row r="166" s="15" customFormat="1">
      <c r="A166" s="15"/>
      <c r="B166" s="200"/>
      <c r="C166" s="15"/>
      <c r="D166" s="185" t="s">
        <v>147</v>
      </c>
      <c r="E166" s="201" t="s">
        <v>1</v>
      </c>
      <c r="F166" s="202" t="s">
        <v>152</v>
      </c>
      <c r="G166" s="15"/>
      <c r="H166" s="203">
        <v>211.40000000000001</v>
      </c>
      <c r="I166" s="204"/>
      <c r="J166" s="15"/>
      <c r="K166" s="15"/>
      <c r="L166" s="200"/>
      <c r="M166" s="205"/>
      <c r="N166" s="206"/>
      <c r="O166" s="206"/>
      <c r="P166" s="206"/>
      <c r="Q166" s="206"/>
      <c r="R166" s="206"/>
      <c r="S166" s="206"/>
      <c r="T166" s="20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01" t="s">
        <v>147</v>
      </c>
      <c r="AU166" s="201" t="s">
        <v>146</v>
      </c>
      <c r="AV166" s="15" t="s">
        <v>145</v>
      </c>
      <c r="AW166" s="15" t="s">
        <v>30</v>
      </c>
      <c r="AX166" s="15" t="s">
        <v>73</v>
      </c>
      <c r="AY166" s="201" t="s">
        <v>137</v>
      </c>
    </row>
    <row r="167" s="14" customFormat="1">
      <c r="A167" s="14"/>
      <c r="B167" s="192"/>
      <c r="C167" s="14"/>
      <c r="D167" s="185" t="s">
        <v>147</v>
      </c>
      <c r="E167" s="193" t="s">
        <v>1</v>
      </c>
      <c r="F167" s="194" t="s">
        <v>175</v>
      </c>
      <c r="G167" s="14"/>
      <c r="H167" s="195">
        <v>221.97</v>
      </c>
      <c r="I167" s="196"/>
      <c r="J167" s="14"/>
      <c r="K167" s="14"/>
      <c r="L167" s="192"/>
      <c r="M167" s="197"/>
      <c r="N167" s="198"/>
      <c r="O167" s="198"/>
      <c r="P167" s="198"/>
      <c r="Q167" s="198"/>
      <c r="R167" s="198"/>
      <c r="S167" s="198"/>
      <c r="T167" s="19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193" t="s">
        <v>147</v>
      </c>
      <c r="AU167" s="193" t="s">
        <v>146</v>
      </c>
      <c r="AV167" s="14" t="s">
        <v>146</v>
      </c>
      <c r="AW167" s="14" t="s">
        <v>30</v>
      </c>
      <c r="AX167" s="14" t="s">
        <v>73</v>
      </c>
      <c r="AY167" s="193" t="s">
        <v>137</v>
      </c>
    </row>
    <row r="168" s="15" customFormat="1">
      <c r="A168" s="15"/>
      <c r="B168" s="200"/>
      <c r="C168" s="15"/>
      <c r="D168" s="185" t="s">
        <v>147</v>
      </c>
      <c r="E168" s="201" t="s">
        <v>1</v>
      </c>
      <c r="F168" s="202" t="s">
        <v>152</v>
      </c>
      <c r="G168" s="15"/>
      <c r="H168" s="203">
        <v>221.97</v>
      </c>
      <c r="I168" s="204"/>
      <c r="J168" s="15"/>
      <c r="K168" s="15"/>
      <c r="L168" s="200"/>
      <c r="M168" s="205"/>
      <c r="N168" s="206"/>
      <c r="O168" s="206"/>
      <c r="P168" s="206"/>
      <c r="Q168" s="206"/>
      <c r="R168" s="206"/>
      <c r="S168" s="206"/>
      <c r="T168" s="20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01" t="s">
        <v>147</v>
      </c>
      <c r="AU168" s="201" t="s">
        <v>146</v>
      </c>
      <c r="AV168" s="15" t="s">
        <v>145</v>
      </c>
      <c r="AW168" s="15" t="s">
        <v>30</v>
      </c>
      <c r="AX168" s="15" t="s">
        <v>80</v>
      </c>
      <c r="AY168" s="201" t="s">
        <v>137</v>
      </c>
    </row>
    <row r="169" s="2" customFormat="1" ht="33" customHeight="1">
      <c r="A169" s="37"/>
      <c r="B169" s="170"/>
      <c r="C169" s="171" t="s">
        <v>179</v>
      </c>
      <c r="D169" s="171" t="s">
        <v>140</v>
      </c>
      <c r="E169" s="172" t="s">
        <v>180</v>
      </c>
      <c r="F169" s="173" t="s">
        <v>181</v>
      </c>
      <c r="G169" s="174" t="s">
        <v>166</v>
      </c>
      <c r="H169" s="175">
        <v>422.80000000000001</v>
      </c>
      <c r="I169" s="176"/>
      <c r="J169" s="177">
        <f>ROUND(I169*H169,2)</f>
        <v>0</v>
      </c>
      <c r="K169" s="173" t="s">
        <v>144</v>
      </c>
      <c r="L169" s="38"/>
      <c r="M169" s="178" t="s">
        <v>1</v>
      </c>
      <c r="N169" s="179" t="s">
        <v>39</v>
      </c>
      <c r="O169" s="76"/>
      <c r="P169" s="180">
        <f>O169*H169</f>
        <v>0</v>
      </c>
      <c r="Q169" s="180">
        <v>0</v>
      </c>
      <c r="R169" s="180">
        <f>Q169*H169</f>
        <v>0</v>
      </c>
      <c r="S169" s="180">
        <v>0</v>
      </c>
      <c r="T169" s="18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2" t="s">
        <v>145</v>
      </c>
      <c r="AT169" s="182" t="s">
        <v>140</v>
      </c>
      <c r="AU169" s="182" t="s">
        <v>146</v>
      </c>
      <c r="AY169" s="18" t="s">
        <v>137</v>
      </c>
      <c r="BE169" s="183">
        <f>IF(N169="základní",J169,0)</f>
        <v>0</v>
      </c>
      <c r="BF169" s="183">
        <f>IF(N169="snížená",J169,0)</f>
        <v>0</v>
      </c>
      <c r="BG169" s="183">
        <f>IF(N169="zákl. přenesená",J169,0)</f>
        <v>0</v>
      </c>
      <c r="BH169" s="183">
        <f>IF(N169="sníž. přenesená",J169,0)</f>
        <v>0</v>
      </c>
      <c r="BI169" s="183">
        <f>IF(N169="nulová",J169,0)</f>
        <v>0</v>
      </c>
      <c r="BJ169" s="18" t="s">
        <v>146</v>
      </c>
      <c r="BK169" s="183">
        <f>ROUND(I169*H169,2)</f>
        <v>0</v>
      </c>
      <c r="BL169" s="18" t="s">
        <v>145</v>
      </c>
      <c r="BM169" s="182" t="s">
        <v>182</v>
      </c>
    </row>
    <row r="170" s="13" customFormat="1">
      <c r="A170" s="13"/>
      <c r="B170" s="184"/>
      <c r="C170" s="13"/>
      <c r="D170" s="185" t="s">
        <v>147</v>
      </c>
      <c r="E170" s="186" t="s">
        <v>1</v>
      </c>
      <c r="F170" s="187" t="s">
        <v>183</v>
      </c>
      <c r="G170" s="13"/>
      <c r="H170" s="186" t="s">
        <v>1</v>
      </c>
      <c r="I170" s="188"/>
      <c r="J170" s="13"/>
      <c r="K170" s="13"/>
      <c r="L170" s="184"/>
      <c r="M170" s="189"/>
      <c r="N170" s="190"/>
      <c r="O170" s="190"/>
      <c r="P170" s="190"/>
      <c r="Q170" s="190"/>
      <c r="R170" s="190"/>
      <c r="S170" s="190"/>
      <c r="T170" s="19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86" t="s">
        <v>147</v>
      </c>
      <c r="AU170" s="186" t="s">
        <v>146</v>
      </c>
      <c r="AV170" s="13" t="s">
        <v>80</v>
      </c>
      <c r="AW170" s="13" t="s">
        <v>30</v>
      </c>
      <c r="AX170" s="13" t="s">
        <v>73</v>
      </c>
      <c r="AY170" s="186" t="s">
        <v>137</v>
      </c>
    </row>
    <row r="171" s="13" customFormat="1">
      <c r="A171" s="13"/>
      <c r="B171" s="184"/>
      <c r="C171" s="13"/>
      <c r="D171" s="185" t="s">
        <v>147</v>
      </c>
      <c r="E171" s="186" t="s">
        <v>1</v>
      </c>
      <c r="F171" s="187" t="s">
        <v>148</v>
      </c>
      <c r="G171" s="13"/>
      <c r="H171" s="186" t="s">
        <v>1</v>
      </c>
      <c r="I171" s="188"/>
      <c r="J171" s="13"/>
      <c r="K171" s="13"/>
      <c r="L171" s="184"/>
      <c r="M171" s="189"/>
      <c r="N171" s="190"/>
      <c r="O171" s="190"/>
      <c r="P171" s="190"/>
      <c r="Q171" s="190"/>
      <c r="R171" s="190"/>
      <c r="S171" s="190"/>
      <c r="T171" s="19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6" t="s">
        <v>147</v>
      </c>
      <c r="AU171" s="186" t="s">
        <v>146</v>
      </c>
      <c r="AV171" s="13" t="s">
        <v>80</v>
      </c>
      <c r="AW171" s="13" t="s">
        <v>30</v>
      </c>
      <c r="AX171" s="13" t="s">
        <v>73</v>
      </c>
      <c r="AY171" s="186" t="s">
        <v>137</v>
      </c>
    </row>
    <row r="172" s="14" customFormat="1">
      <c r="A172" s="14"/>
      <c r="B172" s="192"/>
      <c r="C172" s="14"/>
      <c r="D172" s="185" t="s">
        <v>147</v>
      </c>
      <c r="E172" s="193" t="s">
        <v>1</v>
      </c>
      <c r="F172" s="194" t="s">
        <v>184</v>
      </c>
      <c r="G172" s="14"/>
      <c r="H172" s="195">
        <v>284.80000000000001</v>
      </c>
      <c r="I172" s="196"/>
      <c r="J172" s="14"/>
      <c r="K172" s="14"/>
      <c r="L172" s="192"/>
      <c r="M172" s="197"/>
      <c r="N172" s="198"/>
      <c r="O172" s="198"/>
      <c r="P172" s="198"/>
      <c r="Q172" s="198"/>
      <c r="R172" s="198"/>
      <c r="S172" s="198"/>
      <c r="T172" s="19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193" t="s">
        <v>147</v>
      </c>
      <c r="AU172" s="193" t="s">
        <v>146</v>
      </c>
      <c r="AV172" s="14" t="s">
        <v>146</v>
      </c>
      <c r="AW172" s="14" t="s">
        <v>30</v>
      </c>
      <c r="AX172" s="14" t="s">
        <v>73</v>
      </c>
      <c r="AY172" s="193" t="s">
        <v>137</v>
      </c>
    </row>
    <row r="173" s="13" customFormat="1">
      <c r="A173" s="13"/>
      <c r="B173" s="184"/>
      <c r="C173" s="13"/>
      <c r="D173" s="185" t="s">
        <v>147</v>
      </c>
      <c r="E173" s="186" t="s">
        <v>1</v>
      </c>
      <c r="F173" s="187" t="s">
        <v>150</v>
      </c>
      <c r="G173" s="13"/>
      <c r="H173" s="186" t="s">
        <v>1</v>
      </c>
      <c r="I173" s="188"/>
      <c r="J173" s="13"/>
      <c r="K173" s="13"/>
      <c r="L173" s="184"/>
      <c r="M173" s="189"/>
      <c r="N173" s="190"/>
      <c r="O173" s="190"/>
      <c r="P173" s="190"/>
      <c r="Q173" s="190"/>
      <c r="R173" s="190"/>
      <c r="S173" s="190"/>
      <c r="T173" s="19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6" t="s">
        <v>147</v>
      </c>
      <c r="AU173" s="186" t="s">
        <v>146</v>
      </c>
      <c r="AV173" s="13" t="s">
        <v>80</v>
      </c>
      <c r="AW173" s="13" t="s">
        <v>30</v>
      </c>
      <c r="AX173" s="13" t="s">
        <v>73</v>
      </c>
      <c r="AY173" s="186" t="s">
        <v>137</v>
      </c>
    </row>
    <row r="174" s="14" customFormat="1">
      <c r="A174" s="14"/>
      <c r="B174" s="192"/>
      <c r="C174" s="14"/>
      <c r="D174" s="185" t="s">
        <v>147</v>
      </c>
      <c r="E174" s="193" t="s">
        <v>1</v>
      </c>
      <c r="F174" s="194" t="s">
        <v>185</v>
      </c>
      <c r="G174" s="14"/>
      <c r="H174" s="195">
        <v>138</v>
      </c>
      <c r="I174" s="196"/>
      <c r="J174" s="14"/>
      <c r="K174" s="14"/>
      <c r="L174" s="192"/>
      <c r="M174" s="197"/>
      <c r="N174" s="198"/>
      <c r="O174" s="198"/>
      <c r="P174" s="198"/>
      <c r="Q174" s="198"/>
      <c r="R174" s="198"/>
      <c r="S174" s="198"/>
      <c r="T174" s="19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193" t="s">
        <v>147</v>
      </c>
      <c r="AU174" s="193" t="s">
        <v>146</v>
      </c>
      <c r="AV174" s="14" t="s">
        <v>146</v>
      </c>
      <c r="AW174" s="14" t="s">
        <v>30</v>
      </c>
      <c r="AX174" s="14" t="s">
        <v>73</v>
      </c>
      <c r="AY174" s="193" t="s">
        <v>137</v>
      </c>
    </row>
    <row r="175" s="15" customFormat="1">
      <c r="A175" s="15"/>
      <c r="B175" s="200"/>
      <c r="C175" s="15"/>
      <c r="D175" s="185" t="s">
        <v>147</v>
      </c>
      <c r="E175" s="201" t="s">
        <v>1</v>
      </c>
      <c r="F175" s="202" t="s">
        <v>152</v>
      </c>
      <c r="G175" s="15"/>
      <c r="H175" s="203">
        <v>422.80000000000001</v>
      </c>
      <c r="I175" s="204"/>
      <c r="J175" s="15"/>
      <c r="K175" s="15"/>
      <c r="L175" s="200"/>
      <c r="M175" s="205"/>
      <c r="N175" s="206"/>
      <c r="O175" s="206"/>
      <c r="P175" s="206"/>
      <c r="Q175" s="206"/>
      <c r="R175" s="206"/>
      <c r="S175" s="206"/>
      <c r="T175" s="207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01" t="s">
        <v>147</v>
      </c>
      <c r="AU175" s="201" t="s">
        <v>146</v>
      </c>
      <c r="AV175" s="15" t="s">
        <v>145</v>
      </c>
      <c r="AW175" s="15" t="s">
        <v>30</v>
      </c>
      <c r="AX175" s="15" t="s">
        <v>80</v>
      </c>
      <c r="AY175" s="201" t="s">
        <v>137</v>
      </c>
    </row>
    <row r="176" s="2" customFormat="1" ht="33" customHeight="1">
      <c r="A176" s="37"/>
      <c r="B176" s="170"/>
      <c r="C176" s="171" t="s">
        <v>167</v>
      </c>
      <c r="D176" s="171" t="s">
        <v>140</v>
      </c>
      <c r="E176" s="172" t="s">
        <v>186</v>
      </c>
      <c r="F176" s="173" t="s">
        <v>187</v>
      </c>
      <c r="G176" s="174" t="s">
        <v>143</v>
      </c>
      <c r="H176" s="175">
        <v>11.550000000000001</v>
      </c>
      <c r="I176" s="176"/>
      <c r="J176" s="177">
        <f>ROUND(I176*H176,2)</f>
        <v>0</v>
      </c>
      <c r="K176" s="173" t="s">
        <v>144</v>
      </c>
      <c r="L176" s="38"/>
      <c r="M176" s="178" t="s">
        <v>1</v>
      </c>
      <c r="N176" s="179" t="s">
        <v>39</v>
      </c>
      <c r="O176" s="76"/>
      <c r="P176" s="180">
        <f>O176*H176</f>
        <v>0</v>
      </c>
      <c r="Q176" s="180">
        <v>0</v>
      </c>
      <c r="R176" s="180">
        <f>Q176*H176</f>
        <v>0</v>
      </c>
      <c r="S176" s="180">
        <v>0</v>
      </c>
      <c r="T176" s="18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2" t="s">
        <v>145</v>
      </c>
      <c r="AT176" s="182" t="s">
        <v>140</v>
      </c>
      <c r="AU176" s="182" t="s">
        <v>146</v>
      </c>
      <c r="AY176" s="18" t="s">
        <v>137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8" t="s">
        <v>146</v>
      </c>
      <c r="BK176" s="183">
        <f>ROUND(I176*H176,2)</f>
        <v>0</v>
      </c>
      <c r="BL176" s="18" t="s">
        <v>145</v>
      </c>
      <c r="BM176" s="182" t="s">
        <v>188</v>
      </c>
    </row>
    <row r="177" s="13" customFormat="1">
      <c r="A177" s="13"/>
      <c r="B177" s="184"/>
      <c r="C177" s="13"/>
      <c r="D177" s="185" t="s">
        <v>147</v>
      </c>
      <c r="E177" s="186" t="s">
        <v>1</v>
      </c>
      <c r="F177" s="187" t="s">
        <v>178</v>
      </c>
      <c r="G177" s="13"/>
      <c r="H177" s="186" t="s">
        <v>1</v>
      </c>
      <c r="I177" s="188"/>
      <c r="J177" s="13"/>
      <c r="K177" s="13"/>
      <c r="L177" s="184"/>
      <c r="M177" s="189"/>
      <c r="N177" s="190"/>
      <c r="O177" s="190"/>
      <c r="P177" s="190"/>
      <c r="Q177" s="190"/>
      <c r="R177" s="190"/>
      <c r="S177" s="190"/>
      <c r="T177" s="19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6" t="s">
        <v>147</v>
      </c>
      <c r="AU177" s="186" t="s">
        <v>146</v>
      </c>
      <c r="AV177" s="13" t="s">
        <v>80</v>
      </c>
      <c r="AW177" s="13" t="s">
        <v>30</v>
      </c>
      <c r="AX177" s="13" t="s">
        <v>73</v>
      </c>
      <c r="AY177" s="186" t="s">
        <v>137</v>
      </c>
    </row>
    <row r="178" s="13" customFormat="1">
      <c r="A178" s="13"/>
      <c r="B178" s="184"/>
      <c r="C178" s="13"/>
      <c r="D178" s="185" t="s">
        <v>147</v>
      </c>
      <c r="E178" s="186" t="s">
        <v>1</v>
      </c>
      <c r="F178" s="187" t="s">
        <v>148</v>
      </c>
      <c r="G178" s="13"/>
      <c r="H178" s="186" t="s">
        <v>1</v>
      </c>
      <c r="I178" s="188"/>
      <c r="J178" s="13"/>
      <c r="K178" s="13"/>
      <c r="L178" s="184"/>
      <c r="M178" s="189"/>
      <c r="N178" s="190"/>
      <c r="O178" s="190"/>
      <c r="P178" s="190"/>
      <c r="Q178" s="190"/>
      <c r="R178" s="190"/>
      <c r="S178" s="190"/>
      <c r="T178" s="19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6" t="s">
        <v>147</v>
      </c>
      <c r="AU178" s="186" t="s">
        <v>146</v>
      </c>
      <c r="AV178" s="13" t="s">
        <v>80</v>
      </c>
      <c r="AW178" s="13" t="s">
        <v>30</v>
      </c>
      <c r="AX178" s="13" t="s">
        <v>73</v>
      </c>
      <c r="AY178" s="186" t="s">
        <v>137</v>
      </c>
    </row>
    <row r="179" s="14" customFormat="1">
      <c r="A179" s="14"/>
      <c r="B179" s="192"/>
      <c r="C179" s="14"/>
      <c r="D179" s="185" t="s">
        <v>147</v>
      </c>
      <c r="E179" s="193" t="s">
        <v>1</v>
      </c>
      <c r="F179" s="194" t="s">
        <v>189</v>
      </c>
      <c r="G179" s="14"/>
      <c r="H179" s="195">
        <v>8.4000000000000004</v>
      </c>
      <c r="I179" s="196"/>
      <c r="J179" s="14"/>
      <c r="K179" s="14"/>
      <c r="L179" s="192"/>
      <c r="M179" s="197"/>
      <c r="N179" s="198"/>
      <c r="O179" s="198"/>
      <c r="P179" s="198"/>
      <c r="Q179" s="198"/>
      <c r="R179" s="198"/>
      <c r="S179" s="198"/>
      <c r="T179" s="19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193" t="s">
        <v>147</v>
      </c>
      <c r="AU179" s="193" t="s">
        <v>146</v>
      </c>
      <c r="AV179" s="14" t="s">
        <v>146</v>
      </c>
      <c r="AW179" s="14" t="s">
        <v>30</v>
      </c>
      <c r="AX179" s="14" t="s">
        <v>73</v>
      </c>
      <c r="AY179" s="193" t="s">
        <v>137</v>
      </c>
    </row>
    <row r="180" s="13" customFormat="1">
      <c r="A180" s="13"/>
      <c r="B180" s="184"/>
      <c r="C180" s="13"/>
      <c r="D180" s="185" t="s">
        <v>147</v>
      </c>
      <c r="E180" s="186" t="s">
        <v>1</v>
      </c>
      <c r="F180" s="187" t="s">
        <v>150</v>
      </c>
      <c r="G180" s="13"/>
      <c r="H180" s="186" t="s">
        <v>1</v>
      </c>
      <c r="I180" s="188"/>
      <c r="J180" s="13"/>
      <c r="K180" s="13"/>
      <c r="L180" s="184"/>
      <c r="M180" s="189"/>
      <c r="N180" s="190"/>
      <c r="O180" s="190"/>
      <c r="P180" s="190"/>
      <c r="Q180" s="190"/>
      <c r="R180" s="190"/>
      <c r="S180" s="190"/>
      <c r="T180" s="19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6" t="s">
        <v>147</v>
      </c>
      <c r="AU180" s="186" t="s">
        <v>146</v>
      </c>
      <c r="AV180" s="13" t="s">
        <v>80</v>
      </c>
      <c r="AW180" s="13" t="s">
        <v>30</v>
      </c>
      <c r="AX180" s="13" t="s">
        <v>73</v>
      </c>
      <c r="AY180" s="186" t="s">
        <v>137</v>
      </c>
    </row>
    <row r="181" s="14" customFormat="1">
      <c r="A181" s="14"/>
      <c r="B181" s="192"/>
      <c r="C181" s="14"/>
      <c r="D181" s="185" t="s">
        <v>147</v>
      </c>
      <c r="E181" s="193" t="s">
        <v>1</v>
      </c>
      <c r="F181" s="194" t="s">
        <v>190</v>
      </c>
      <c r="G181" s="14"/>
      <c r="H181" s="195">
        <v>3.1499999999999999</v>
      </c>
      <c r="I181" s="196"/>
      <c r="J181" s="14"/>
      <c r="K181" s="14"/>
      <c r="L181" s="192"/>
      <c r="M181" s="197"/>
      <c r="N181" s="198"/>
      <c r="O181" s="198"/>
      <c r="P181" s="198"/>
      <c r="Q181" s="198"/>
      <c r="R181" s="198"/>
      <c r="S181" s="198"/>
      <c r="T181" s="19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193" t="s">
        <v>147</v>
      </c>
      <c r="AU181" s="193" t="s">
        <v>146</v>
      </c>
      <c r="AV181" s="14" t="s">
        <v>146</v>
      </c>
      <c r="AW181" s="14" t="s">
        <v>30</v>
      </c>
      <c r="AX181" s="14" t="s">
        <v>73</v>
      </c>
      <c r="AY181" s="193" t="s">
        <v>137</v>
      </c>
    </row>
    <row r="182" s="15" customFormat="1">
      <c r="A182" s="15"/>
      <c r="B182" s="200"/>
      <c r="C182" s="15"/>
      <c r="D182" s="185" t="s">
        <v>147</v>
      </c>
      <c r="E182" s="201" t="s">
        <v>1</v>
      </c>
      <c r="F182" s="202" t="s">
        <v>152</v>
      </c>
      <c r="G182" s="15"/>
      <c r="H182" s="203">
        <v>11.550000000000001</v>
      </c>
      <c r="I182" s="204"/>
      <c r="J182" s="15"/>
      <c r="K182" s="15"/>
      <c r="L182" s="200"/>
      <c r="M182" s="205"/>
      <c r="N182" s="206"/>
      <c r="O182" s="206"/>
      <c r="P182" s="206"/>
      <c r="Q182" s="206"/>
      <c r="R182" s="206"/>
      <c r="S182" s="206"/>
      <c r="T182" s="207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01" t="s">
        <v>147</v>
      </c>
      <c r="AU182" s="201" t="s">
        <v>146</v>
      </c>
      <c r="AV182" s="15" t="s">
        <v>145</v>
      </c>
      <c r="AW182" s="15" t="s">
        <v>30</v>
      </c>
      <c r="AX182" s="15" t="s">
        <v>80</v>
      </c>
      <c r="AY182" s="201" t="s">
        <v>137</v>
      </c>
    </row>
    <row r="183" s="12" customFormat="1" ht="22.8" customHeight="1">
      <c r="A183" s="12"/>
      <c r="B183" s="157"/>
      <c r="C183" s="12"/>
      <c r="D183" s="158" t="s">
        <v>72</v>
      </c>
      <c r="E183" s="168" t="s">
        <v>191</v>
      </c>
      <c r="F183" s="168" t="s">
        <v>192</v>
      </c>
      <c r="G183" s="12"/>
      <c r="H183" s="12"/>
      <c r="I183" s="160"/>
      <c r="J183" s="169">
        <f>BK183</f>
        <v>0</v>
      </c>
      <c r="K183" s="12"/>
      <c r="L183" s="157"/>
      <c r="M183" s="162"/>
      <c r="N183" s="163"/>
      <c r="O183" s="163"/>
      <c r="P183" s="164">
        <f>SUM(P184:P192)</f>
        <v>0</v>
      </c>
      <c r="Q183" s="163"/>
      <c r="R183" s="164">
        <f>SUM(R184:R192)</f>
        <v>0</v>
      </c>
      <c r="S183" s="163"/>
      <c r="T183" s="165">
        <f>SUM(T184:T192)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58" t="s">
        <v>80</v>
      </c>
      <c r="AT183" s="166" t="s">
        <v>72</v>
      </c>
      <c r="AU183" s="166" t="s">
        <v>80</v>
      </c>
      <c r="AY183" s="158" t="s">
        <v>137</v>
      </c>
      <c r="BK183" s="167">
        <f>SUM(BK184:BK192)</f>
        <v>0</v>
      </c>
    </row>
    <row r="184" s="2" customFormat="1" ht="33" customHeight="1">
      <c r="A184" s="37"/>
      <c r="B184" s="170"/>
      <c r="C184" s="171" t="s">
        <v>191</v>
      </c>
      <c r="D184" s="171" t="s">
        <v>140</v>
      </c>
      <c r="E184" s="172" t="s">
        <v>193</v>
      </c>
      <c r="F184" s="173" t="s">
        <v>194</v>
      </c>
      <c r="G184" s="174" t="s">
        <v>143</v>
      </c>
      <c r="H184" s="175">
        <v>15.390000000000001</v>
      </c>
      <c r="I184" s="176"/>
      <c r="J184" s="177">
        <f>ROUND(I184*H184,2)</f>
        <v>0</v>
      </c>
      <c r="K184" s="173" t="s">
        <v>144</v>
      </c>
      <c r="L184" s="38"/>
      <c r="M184" s="178" t="s">
        <v>1</v>
      </c>
      <c r="N184" s="179" t="s">
        <v>39</v>
      </c>
      <c r="O184" s="76"/>
      <c r="P184" s="180">
        <f>O184*H184</f>
        <v>0</v>
      </c>
      <c r="Q184" s="180">
        <v>0</v>
      </c>
      <c r="R184" s="180">
        <f>Q184*H184</f>
        <v>0</v>
      </c>
      <c r="S184" s="180">
        <v>0</v>
      </c>
      <c r="T184" s="18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2" t="s">
        <v>145</v>
      </c>
      <c r="AT184" s="182" t="s">
        <v>140</v>
      </c>
      <c r="AU184" s="182" t="s">
        <v>146</v>
      </c>
      <c r="AY184" s="18" t="s">
        <v>137</v>
      </c>
      <c r="BE184" s="183">
        <f>IF(N184="základní",J184,0)</f>
        <v>0</v>
      </c>
      <c r="BF184" s="183">
        <f>IF(N184="snížená",J184,0)</f>
        <v>0</v>
      </c>
      <c r="BG184" s="183">
        <f>IF(N184="zákl. přenesená",J184,0)</f>
        <v>0</v>
      </c>
      <c r="BH184" s="183">
        <f>IF(N184="sníž. přenesená",J184,0)</f>
        <v>0</v>
      </c>
      <c r="BI184" s="183">
        <f>IF(N184="nulová",J184,0)</f>
        <v>0</v>
      </c>
      <c r="BJ184" s="18" t="s">
        <v>146</v>
      </c>
      <c r="BK184" s="183">
        <f>ROUND(I184*H184,2)</f>
        <v>0</v>
      </c>
      <c r="BL184" s="18" t="s">
        <v>145</v>
      </c>
      <c r="BM184" s="182" t="s">
        <v>195</v>
      </c>
    </row>
    <row r="185" s="14" customFormat="1">
      <c r="A185" s="14"/>
      <c r="B185" s="192"/>
      <c r="C185" s="14"/>
      <c r="D185" s="185" t="s">
        <v>147</v>
      </c>
      <c r="E185" s="193" t="s">
        <v>1</v>
      </c>
      <c r="F185" s="194" t="s">
        <v>196</v>
      </c>
      <c r="G185" s="14"/>
      <c r="H185" s="195">
        <v>15.390000000000001</v>
      </c>
      <c r="I185" s="196"/>
      <c r="J185" s="14"/>
      <c r="K185" s="14"/>
      <c r="L185" s="192"/>
      <c r="M185" s="197"/>
      <c r="N185" s="198"/>
      <c r="O185" s="198"/>
      <c r="P185" s="198"/>
      <c r="Q185" s="198"/>
      <c r="R185" s="198"/>
      <c r="S185" s="198"/>
      <c r="T185" s="19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193" t="s">
        <v>147</v>
      </c>
      <c r="AU185" s="193" t="s">
        <v>146</v>
      </c>
      <c r="AV185" s="14" t="s">
        <v>146</v>
      </c>
      <c r="AW185" s="14" t="s">
        <v>30</v>
      </c>
      <c r="AX185" s="14" t="s">
        <v>73</v>
      </c>
      <c r="AY185" s="193" t="s">
        <v>137</v>
      </c>
    </row>
    <row r="186" s="15" customFormat="1">
      <c r="A186" s="15"/>
      <c r="B186" s="200"/>
      <c r="C186" s="15"/>
      <c r="D186" s="185" t="s">
        <v>147</v>
      </c>
      <c r="E186" s="201" t="s">
        <v>1</v>
      </c>
      <c r="F186" s="202" t="s">
        <v>152</v>
      </c>
      <c r="G186" s="15"/>
      <c r="H186" s="203">
        <v>15.390000000000001</v>
      </c>
      <c r="I186" s="204"/>
      <c r="J186" s="15"/>
      <c r="K186" s="15"/>
      <c r="L186" s="200"/>
      <c r="M186" s="205"/>
      <c r="N186" s="206"/>
      <c r="O186" s="206"/>
      <c r="P186" s="206"/>
      <c r="Q186" s="206"/>
      <c r="R186" s="206"/>
      <c r="S186" s="206"/>
      <c r="T186" s="207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01" t="s">
        <v>147</v>
      </c>
      <c r="AU186" s="201" t="s">
        <v>146</v>
      </c>
      <c r="AV186" s="15" t="s">
        <v>145</v>
      </c>
      <c r="AW186" s="15" t="s">
        <v>30</v>
      </c>
      <c r="AX186" s="15" t="s">
        <v>80</v>
      </c>
      <c r="AY186" s="201" t="s">
        <v>137</v>
      </c>
    </row>
    <row r="187" s="2" customFormat="1" ht="33" customHeight="1">
      <c r="A187" s="37"/>
      <c r="B187" s="170"/>
      <c r="C187" s="171" t="s">
        <v>172</v>
      </c>
      <c r="D187" s="171" t="s">
        <v>140</v>
      </c>
      <c r="E187" s="172" t="s">
        <v>197</v>
      </c>
      <c r="F187" s="173" t="s">
        <v>198</v>
      </c>
      <c r="G187" s="174" t="s">
        <v>143</v>
      </c>
      <c r="H187" s="175">
        <v>75.599999999999994</v>
      </c>
      <c r="I187" s="176"/>
      <c r="J187" s="177">
        <f>ROUND(I187*H187,2)</f>
        <v>0</v>
      </c>
      <c r="K187" s="173" t="s">
        <v>144</v>
      </c>
      <c r="L187" s="38"/>
      <c r="M187" s="178" t="s">
        <v>1</v>
      </c>
      <c r="N187" s="179" t="s">
        <v>39</v>
      </c>
      <c r="O187" s="76"/>
      <c r="P187" s="180">
        <f>O187*H187</f>
        <v>0</v>
      </c>
      <c r="Q187" s="180">
        <v>0</v>
      </c>
      <c r="R187" s="180">
        <f>Q187*H187</f>
        <v>0</v>
      </c>
      <c r="S187" s="180">
        <v>0</v>
      </c>
      <c r="T187" s="18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2" t="s">
        <v>145</v>
      </c>
      <c r="AT187" s="182" t="s">
        <v>140</v>
      </c>
      <c r="AU187" s="182" t="s">
        <v>146</v>
      </c>
      <c r="AY187" s="18" t="s">
        <v>137</v>
      </c>
      <c r="BE187" s="183">
        <f>IF(N187="základní",J187,0)</f>
        <v>0</v>
      </c>
      <c r="BF187" s="183">
        <f>IF(N187="snížená",J187,0)</f>
        <v>0</v>
      </c>
      <c r="BG187" s="183">
        <f>IF(N187="zákl. přenesená",J187,0)</f>
        <v>0</v>
      </c>
      <c r="BH187" s="183">
        <f>IF(N187="sníž. přenesená",J187,0)</f>
        <v>0</v>
      </c>
      <c r="BI187" s="183">
        <f>IF(N187="nulová",J187,0)</f>
        <v>0</v>
      </c>
      <c r="BJ187" s="18" t="s">
        <v>146</v>
      </c>
      <c r="BK187" s="183">
        <f>ROUND(I187*H187,2)</f>
        <v>0</v>
      </c>
      <c r="BL187" s="18" t="s">
        <v>145</v>
      </c>
      <c r="BM187" s="182" t="s">
        <v>199</v>
      </c>
    </row>
    <row r="188" s="14" customFormat="1">
      <c r="A188" s="14"/>
      <c r="B188" s="192"/>
      <c r="C188" s="14"/>
      <c r="D188" s="185" t="s">
        <v>147</v>
      </c>
      <c r="E188" s="193" t="s">
        <v>1</v>
      </c>
      <c r="F188" s="194" t="s">
        <v>200</v>
      </c>
      <c r="G188" s="14"/>
      <c r="H188" s="195">
        <v>75.599999999999994</v>
      </c>
      <c r="I188" s="196"/>
      <c r="J188" s="14"/>
      <c r="K188" s="14"/>
      <c r="L188" s="192"/>
      <c r="M188" s="197"/>
      <c r="N188" s="198"/>
      <c r="O188" s="198"/>
      <c r="P188" s="198"/>
      <c r="Q188" s="198"/>
      <c r="R188" s="198"/>
      <c r="S188" s="198"/>
      <c r="T188" s="19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193" t="s">
        <v>147</v>
      </c>
      <c r="AU188" s="193" t="s">
        <v>146</v>
      </c>
      <c r="AV188" s="14" t="s">
        <v>146</v>
      </c>
      <c r="AW188" s="14" t="s">
        <v>30</v>
      </c>
      <c r="AX188" s="14" t="s">
        <v>73</v>
      </c>
      <c r="AY188" s="193" t="s">
        <v>137</v>
      </c>
    </row>
    <row r="189" s="15" customFormat="1">
      <c r="A189" s="15"/>
      <c r="B189" s="200"/>
      <c r="C189" s="15"/>
      <c r="D189" s="185" t="s">
        <v>147</v>
      </c>
      <c r="E189" s="201" t="s">
        <v>1</v>
      </c>
      <c r="F189" s="202" t="s">
        <v>152</v>
      </c>
      <c r="G189" s="15"/>
      <c r="H189" s="203">
        <v>75.599999999999994</v>
      </c>
      <c r="I189" s="204"/>
      <c r="J189" s="15"/>
      <c r="K189" s="15"/>
      <c r="L189" s="200"/>
      <c r="M189" s="205"/>
      <c r="N189" s="206"/>
      <c r="O189" s="206"/>
      <c r="P189" s="206"/>
      <c r="Q189" s="206"/>
      <c r="R189" s="206"/>
      <c r="S189" s="206"/>
      <c r="T189" s="207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01" t="s">
        <v>147</v>
      </c>
      <c r="AU189" s="201" t="s">
        <v>146</v>
      </c>
      <c r="AV189" s="15" t="s">
        <v>145</v>
      </c>
      <c r="AW189" s="15" t="s">
        <v>30</v>
      </c>
      <c r="AX189" s="15" t="s">
        <v>80</v>
      </c>
      <c r="AY189" s="201" t="s">
        <v>137</v>
      </c>
    </row>
    <row r="190" s="2" customFormat="1" ht="33" customHeight="1">
      <c r="A190" s="37"/>
      <c r="B190" s="170"/>
      <c r="C190" s="171" t="s">
        <v>201</v>
      </c>
      <c r="D190" s="171" t="s">
        <v>140</v>
      </c>
      <c r="E190" s="172" t="s">
        <v>202</v>
      </c>
      <c r="F190" s="173" t="s">
        <v>203</v>
      </c>
      <c r="G190" s="174" t="s">
        <v>143</v>
      </c>
      <c r="H190" s="175">
        <v>19.199999999999999</v>
      </c>
      <c r="I190" s="176"/>
      <c r="J190" s="177">
        <f>ROUND(I190*H190,2)</f>
        <v>0</v>
      </c>
      <c r="K190" s="173" t="s">
        <v>144</v>
      </c>
      <c r="L190" s="38"/>
      <c r="M190" s="178" t="s">
        <v>1</v>
      </c>
      <c r="N190" s="179" t="s">
        <v>39</v>
      </c>
      <c r="O190" s="76"/>
      <c r="P190" s="180">
        <f>O190*H190</f>
        <v>0</v>
      </c>
      <c r="Q190" s="180">
        <v>0</v>
      </c>
      <c r="R190" s="180">
        <f>Q190*H190</f>
        <v>0</v>
      </c>
      <c r="S190" s="180">
        <v>0</v>
      </c>
      <c r="T190" s="18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2" t="s">
        <v>145</v>
      </c>
      <c r="AT190" s="182" t="s">
        <v>140</v>
      </c>
      <c r="AU190" s="182" t="s">
        <v>146</v>
      </c>
      <c r="AY190" s="18" t="s">
        <v>137</v>
      </c>
      <c r="BE190" s="183">
        <f>IF(N190="základní",J190,0)</f>
        <v>0</v>
      </c>
      <c r="BF190" s="183">
        <f>IF(N190="snížená",J190,0)</f>
        <v>0</v>
      </c>
      <c r="BG190" s="183">
        <f>IF(N190="zákl. přenesená",J190,0)</f>
        <v>0</v>
      </c>
      <c r="BH190" s="183">
        <f>IF(N190="sníž. přenesená",J190,0)</f>
        <v>0</v>
      </c>
      <c r="BI190" s="183">
        <f>IF(N190="nulová",J190,0)</f>
        <v>0</v>
      </c>
      <c r="BJ190" s="18" t="s">
        <v>146</v>
      </c>
      <c r="BK190" s="183">
        <f>ROUND(I190*H190,2)</f>
        <v>0</v>
      </c>
      <c r="BL190" s="18" t="s">
        <v>145</v>
      </c>
      <c r="BM190" s="182" t="s">
        <v>204</v>
      </c>
    </row>
    <row r="191" s="14" customFormat="1">
      <c r="A191" s="14"/>
      <c r="B191" s="192"/>
      <c r="C191" s="14"/>
      <c r="D191" s="185" t="s">
        <v>147</v>
      </c>
      <c r="E191" s="193" t="s">
        <v>1</v>
      </c>
      <c r="F191" s="194" t="s">
        <v>205</v>
      </c>
      <c r="G191" s="14"/>
      <c r="H191" s="195">
        <v>19.199999999999999</v>
      </c>
      <c r="I191" s="196"/>
      <c r="J191" s="14"/>
      <c r="K191" s="14"/>
      <c r="L191" s="192"/>
      <c r="M191" s="197"/>
      <c r="N191" s="198"/>
      <c r="O191" s="198"/>
      <c r="P191" s="198"/>
      <c r="Q191" s="198"/>
      <c r="R191" s="198"/>
      <c r="S191" s="198"/>
      <c r="T191" s="19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193" t="s">
        <v>147</v>
      </c>
      <c r="AU191" s="193" t="s">
        <v>146</v>
      </c>
      <c r="AV191" s="14" t="s">
        <v>146</v>
      </c>
      <c r="AW191" s="14" t="s">
        <v>30</v>
      </c>
      <c r="AX191" s="14" t="s">
        <v>73</v>
      </c>
      <c r="AY191" s="193" t="s">
        <v>137</v>
      </c>
    </row>
    <row r="192" s="15" customFormat="1">
      <c r="A192" s="15"/>
      <c r="B192" s="200"/>
      <c r="C192" s="15"/>
      <c r="D192" s="185" t="s">
        <v>147</v>
      </c>
      <c r="E192" s="201" t="s">
        <v>1</v>
      </c>
      <c r="F192" s="202" t="s">
        <v>152</v>
      </c>
      <c r="G192" s="15"/>
      <c r="H192" s="203">
        <v>19.199999999999999</v>
      </c>
      <c r="I192" s="204"/>
      <c r="J192" s="15"/>
      <c r="K192" s="15"/>
      <c r="L192" s="200"/>
      <c r="M192" s="205"/>
      <c r="N192" s="206"/>
      <c r="O192" s="206"/>
      <c r="P192" s="206"/>
      <c r="Q192" s="206"/>
      <c r="R192" s="206"/>
      <c r="S192" s="206"/>
      <c r="T192" s="207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01" t="s">
        <v>147</v>
      </c>
      <c r="AU192" s="201" t="s">
        <v>146</v>
      </c>
      <c r="AV192" s="15" t="s">
        <v>145</v>
      </c>
      <c r="AW192" s="15" t="s">
        <v>30</v>
      </c>
      <c r="AX192" s="15" t="s">
        <v>80</v>
      </c>
      <c r="AY192" s="201" t="s">
        <v>137</v>
      </c>
    </row>
    <row r="193" s="12" customFormat="1" ht="22.8" customHeight="1">
      <c r="A193" s="12"/>
      <c r="B193" s="157"/>
      <c r="C193" s="12"/>
      <c r="D193" s="158" t="s">
        <v>72</v>
      </c>
      <c r="E193" s="168" t="s">
        <v>206</v>
      </c>
      <c r="F193" s="168" t="s">
        <v>207</v>
      </c>
      <c r="G193" s="12"/>
      <c r="H193" s="12"/>
      <c r="I193" s="160"/>
      <c r="J193" s="169">
        <f>BK193</f>
        <v>0</v>
      </c>
      <c r="K193" s="12"/>
      <c r="L193" s="157"/>
      <c r="M193" s="162"/>
      <c r="N193" s="163"/>
      <c r="O193" s="163"/>
      <c r="P193" s="164">
        <f>SUM(P194:P197)</f>
        <v>0</v>
      </c>
      <c r="Q193" s="163"/>
      <c r="R193" s="164">
        <f>SUM(R194:R197)</f>
        <v>0</v>
      </c>
      <c r="S193" s="163"/>
      <c r="T193" s="165">
        <f>SUM(T194:T197)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58" t="s">
        <v>80</v>
      </c>
      <c r="AT193" s="166" t="s">
        <v>72</v>
      </c>
      <c r="AU193" s="166" t="s">
        <v>80</v>
      </c>
      <c r="AY193" s="158" t="s">
        <v>137</v>
      </c>
      <c r="BK193" s="167">
        <f>SUM(BK194:BK197)</f>
        <v>0</v>
      </c>
    </row>
    <row r="194" s="2" customFormat="1" ht="37.8" customHeight="1">
      <c r="A194" s="37"/>
      <c r="B194" s="170"/>
      <c r="C194" s="171" t="s">
        <v>8</v>
      </c>
      <c r="D194" s="171" t="s">
        <v>140</v>
      </c>
      <c r="E194" s="172" t="s">
        <v>208</v>
      </c>
      <c r="F194" s="173" t="s">
        <v>209</v>
      </c>
      <c r="G194" s="174" t="s">
        <v>210</v>
      </c>
      <c r="H194" s="175">
        <v>6.7279999999999998</v>
      </c>
      <c r="I194" s="176"/>
      <c r="J194" s="177">
        <f>ROUND(I194*H194,2)</f>
        <v>0</v>
      </c>
      <c r="K194" s="173" t="s">
        <v>144</v>
      </c>
      <c r="L194" s="38"/>
      <c r="M194" s="178" t="s">
        <v>1</v>
      </c>
      <c r="N194" s="179" t="s">
        <v>39</v>
      </c>
      <c r="O194" s="76"/>
      <c r="P194" s="180">
        <f>O194*H194</f>
        <v>0</v>
      </c>
      <c r="Q194" s="180">
        <v>0</v>
      </c>
      <c r="R194" s="180">
        <f>Q194*H194</f>
        <v>0</v>
      </c>
      <c r="S194" s="180">
        <v>0</v>
      </c>
      <c r="T194" s="18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2" t="s">
        <v>145</v>
      </c>
      <c r="AT194" s="182" t="s">
        <v>140</v>
      </c>
      <c r="AU194" s="182" t="s">
        <v>146</v>
      </c>
      <c r="AY194" s="18" t="s">
        <v>137</v>
      </c>
      <c r="BE194" s="183">
        <f>IF(N194="základní",J194,0)</f>
        <v>0</v>
      </c>
      <c r="BF194" s="183">
        <f>IF(N194="snížená",J194,0)</f>
        <v>0</v>
      </c>
      <c r="BG194" s="183">
        <f>IF(N194="zákl. přenesená",J194,0)</f>
        <v>0</v>
      </c>
      <c r="BH194" s="183">
        <f>IF(N194="sníž. přenesená",J194,0)</f>
        <v>0</v>
      </c>
      <c r="BI194" s="183">
        <f>IF(N194="nulová",J194,0)</f>
        <v>0</v>
      </c>
      <c r="BJ194" s="18" t="s">
        <v>146</v>
      </c>
      <c r="BK194" s="183">
        <f>ROUND(I194*H194,2)</f>
        <v>0</v>
      </c>
      <c r="BL194" s="18" t="s">
        <v>145</v>
      </c>
      <c r="BM194" s="182" t="s">
        <v>211</v>
      </c>
    </row>
    <row r="195" s="2" customFormat="1" ht="37.8" customHeight="1">
      <c r="A195" s="37"/>
      <c r="B195" s="170"/>
      <c r="C195" s="171" t="s">
        <v>212</v>
      </c>
      <c r="D195" s="171" t="s">
        <v>140</v>
      </c>
      <c r="E195" s="172" t="s">
        <v>213</v>
      </c>
      <c r="F195" s="173" t="s">
        <v>214</v>
      </c>
      <c r="G195" s="174" t="s">
        <v>210</v>
      </c>
      <c r="H195" s="175">
        <v>6.7279999999999998</v>
      </c>
      <c r="I195" s="176"/>
      <c r="J195" s="177">
        <f>ROUND(I195*H195,2)</f>
        <v>0</v>
      </c>
      <c r="K195" s="173" t="s">
        <v>144</v>
      </c>
      <c r="L195" s="38"/>
      <c r="M195" s="178" t="s">
        <v>1</v>
      </c>
      <c r="N195" s="179" t="s">
        <v>39</v>
      </c>
      <c r="O195" s="76"/>
      <c r="P195" s="180">
        <f>O195*H195</f>
        <v>0</v>
      </c>
      <c r="Q195" s="180">
        <v>0</v>
      </c>
      <c r="R195" s="180">
        <f>Q195*H195</f>
        <v>0</v>
      </c>
      <c r="S195" s="180">
        <v>0</v>
      </c>
      <c r="T195" s="18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2" t="s">
        <v>145</v>
      </c>
      <c r="AT195" s="182" t="s">
        <v>140</v>
      </c>
      <c r="AU195" s="182" t="s">
        <v>146</v>
      </c>
      <c r="AY195" s="18" t="s">
        <v>137</v>
      </c>
      <c r="BE195" s="183">
        <f>IF(N195="základní",J195,0)</f>
        <v>0</v>
      </c>
      <c r="BF195" s="183">
        <f>IF(N195="snížená",J195,0)</f>
        <v>0</v>
      </c>
      <c r="BG195" s="183">
        <f>IF(N195="zákl. přenesená",J195,0)</f>
        <v>0</v>
      </c>
      <c r="BH195" s="183">
        <f>IF(N195="sníž. přenesená",J195,0)</f>
        <v>0</v>
      </c>
      <c r="BI195" s="183">
        <f>IF(N195="nulová",J195,0)</f>
        <v>0</v>
      </c>
      <c r="BJ195" s="18" t="s">
        <v>146</v>
      </c>
      <c r="BK195" s="183">
        <f>ROUND(I195*H195,2)</f>
        <v>0</v>
      </c>
      <c r="BL195" s="18" t="s">
        <v>145</v>
      </c>
      <c r="BM195" s="182" t="s">
        <v>215</v>
      </c>
    </row>
    <row r="196" s="2" customFormat="1" ht="44.25" customHeight="1">
      <c r="A196" s="37"/>
      <c r="B196" s="170"/>
      <c r="C196" s="171" t="s">
        <v>182</v>
      </c>
      <c r="D196" s="171" t="s">
        <v>140</v>
      </c>
      <c r="E196" s="172" t="s">
        <v>216</v>
      </c>
      <c r="F196" s="173" t="s">
        <v>217</v>
      </c>
      <c r="G196" s="174" t="s">
        <v>210</v>
      </c>
      <c r="H196" s="175">
        <v>6.7279999999999998</v>
      </c>
      <c r="I196" s="176"/>
      <c r="J196" s="177">
        <f>ROUND(I196*H196,2)</f>
        <v>0</v>
      </c>
      <c r="K196" s="173" t="s">
        <v>144</v>
      </c>
      <c r="L196" s="38"/>
      <c r="M196" s="178" t="s">
        <v>1</v>
      </c>
      <c r="N196" s="179" t="s">
        <v>39</v>
      </c>
      <c r="O196" s="76"/>
      <c r="P196" s="180">
        <f>O196*H196</f>
        <v>0</v>
      </c>
      <c r="Q196" s="180">
        <v>0</v>
      </c>
      <c r="R196" s="180">
        <f>Q196*H196</f>
        <v>0</v>
      </c>
      <c r="S196" s="180">
        <v>0</v>
      </c>
      <c r="T196" s="18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2" t="s">
        <v>145</v>
      </c>
      <c r="AT196" s="182" t="s">
        <v>140</v>
      </c>
      <c r="AU196" s="182" t="s">
        <v>146</v>
      </c>
      <c r="AY196" s="18" t="s">
        <v>137</v>
      </c>
      <c r="BE196" s="183">
        <f>IF(N196="základní",J196,0)</f>
        <v>0</v>
      </c>
      <c r="BF196" s="183">
        <f>IF(N196="snížená",J196,0)</f>
        <v>0</v>
      </c>
      <c r="BG196" s="183">
        <f>IF(N196="zákl. přenesená",J196,0)</f>
        <v>0</v>
      </c>
      <c r="BH196" s="183">
        <f>IF(N196="sníž. přenesená",J196,0)</f>
        <v>0</v>
      </c>
      <c r="BI196" s="183">
        <f>IF(N196="nulová",J196,0)</f>
        <v>0</v>
      </c>
      <c r="BJ196" s="18" t="s">
        <v>146</v>
      </c>
      <c r="BK196" s="183">
        <f>ROUND(I196*H196,2)</f>
        <v>0</v>
      </c>
      <c r="BL196" s="18" t="s">
        <v>145</v>
      </c>
      <c r="BM196" s="182" t="s">
        <v>218</v>
      </c>
    </row>
    <row r="197" s="2" customFormat="1" ht="44.25" customHeight="1">
      <c r="A197" s="37"/>
      <c r="B197" s="170"/>
      <c r="C197" s="171" t="s">
        <v>219</v>
      </c>
      <c r="D197" s="171" t="s">
        <v>140</v>
      </c>
      <c r="E197" s="172" t="s">
        <v>220</v>
      </c>
      <c r="F197" s="173" t="s">
        <v>221</v>
      </c>
      <c r="G197" s="174" t="s">
        <v>210</v>
      </c>
      <c r="H197" s="175">
        <v>6.7279999999999998</v>
      </c>
      <c r="I197" s="176"/>
      <c r="J197" s="177">
        <f>ROUND(I197*H197,2)</f>
        <v>0</v>
      </c>
      <c r="K197" s="173" t="s">
        <v>144</v>
      </c>
      <c r="L197" s="38"/>
      <c r="M197" s="178" t="s">
        <v>1</v>
      </c>
      <c r="N197" s="179" t="s">
        <v>39</v>
      </c>
      <c r="O197" s="76"/>
      <c r="P197" s="180">
        <f>O197*H197</f>
        <v>0</v>
      </c>
      <c r="Q197" s="180">
        <v>0</v>
      </c>
      <c r="R197" s="180">
        <f>Q197*H197</f>
        <v>0</v>
      </c>
      <c r="S197" s="180">
        <v>0</v>
      </c>
      <c r="T197" s="18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82" t="s">
        <v>145</v>
      </c>
      <c r="AT197" s="182" t="s">
        <v>140</v>
      </c>
      <c r="AU197" s="182" t="s">
        <v>146</v>
      </c>
      <c r="AY197" s="18" t="s">
        <v>137</v>
      </c>
      <c r="BE197" s="183">
        <f>IF(N197="základní",J197,0)</f>
        <v>0</v>
      </c>
      <c r="BF197" s="183">
        <f>IF(N197="snížená",J197,0)</f>
        <v>0</v>
      </c>
      <c r="BG197" s="183">
        <f>IF(N197="zákl. přenesená",J197,0)</f>
        <v>0</v>
      </c>
      <c r="BH197" s="183">
        <f>IF(N197="sníž. přenesená",J197,0)</f>
        <v>0</v>
      </c>
      <c r="BI197" s="183">
        <f>IF(N197="nulová",J197,0)</f>
        <v>0</v>
      </c>
      <c r="BJ197" s="18" t="s">
        <v>146</v>
      </c>
      <c r="BK197" s="183">
        <f>ROUND(I197*H197,2)</f>
        <v>0</v>
      </c>
      <c r="BL197" s="18" t="s">
        <v>145</v>
      </c>
      <c r="BM197" s="182" t="s">
        <v>222</v>
      </c>
    </row>
    <row r="198" s="12" customFormat="1" ht="22.8" customHeight="1">
      <c r="A198" s="12"/>
      <c r="B198" s="157"/>
      <c r="C198" s="12"/>
      <c r="D198" s="158" t="s">
        <v>72</v>
      </c>
      <c r="E198" s="168" t="s">
        <v>223</v>
      </c>
      <c r="F198" s="168" t="s">
        <v>224</v>
      </c>
      <c r="G198" s="12"/>
      <c r="H198" s="12"/>
      <c r="I198" s="160"/>
      <c r="J198" s="169">
        <f>BK198</f>
        <v>0</v>
      </c>
      <c r="K198" s="12"/>
      <c r="L198" s="157"/>
      <c r="M198" s="162"/>
      <c r="N198" s="163"/>
      <c r="O198" s="163"/>
      <c r="P198" s="164">
        <f>P199</f>
        <v>0</v>
      </c>
      <c r="Q198" s="163"/>
      <c r="R198" s="164">
        <f>R199</f>
        <v>0</v>
      </c>
      <c r="S198" s="163"/>
      <c r="T198" s="165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58" t="s">
        <v>80</v>
      </c>
      <c r="AT198" s="166" t="s">
        <v>72</v>
      </c>
      <c r="AU198" s="166" t="s">
        <v>80</v>
      </c>
      <c r="AY198" s="158" t="s">
        <v>137</v>
      </c>
      <c r="BK198" s="167">
        <f>BK199</f>
        <v>0</v>
      </c>
    </row>
    <row r="199" s="2" customFormat="1" ht="55.5" customHeight="1">
      <c r="A199" s="37"/>
      <c r="B199" s="170"/>
      <c r="C199" s="171" t="s">
        <v>188</v>
      </c>
      <c r="D199" s="171" t="s">
        <v>140</v>
      </c>
      <c r="E199" s="172" t="s">
        <v>225</v>
      </c>
      <c r="F199" s="173" t="s">
        <v>226</v>
      </c>
      <c r="G199" s="174" t="s">
        <v>210</v>
      </c>
      <c r="H199" s="175">
        <v>2.0529999999999999</v>
      </c>
      <c r="I199" s="176"/>
      <c r="J199" s="177">
        <f>ROUND(I199*H199,2)</f>
        <v>0</v>
      </c>
      <c r="K199" s="173" t="s">
        <v>144</v>
      </c>
      <c r="L199" s="38"/>
      <c r="M199" s="178" t="s">
        <v>1</v>
      </c>
      <c r="N199" s="179" t="s">
        <v>39</v>
      </c>
      <c r="O199" s="76"/>
      <c r="P199" s="180">
        <f>O199*H199</f>
        <v>0</v>
      </c>
      <c r="Q199" s="180">
        <v>0</v>
      </c>
      <c r="R199" s="180">
        <f>Q199*H199</f>
        <v>0</v>
      </c>
      <c r="S199" s="180">
        <v>0</v>
      </c>
      <c r="T199" s="18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2" t="s">
        <v>145</v>
      </c>
      <c r="AT199" s="182" t="s">
        <v>140</v>
      </c>
      <c r="AU199" s="182" t="s">
        <v>146</v>
      </c>
      <c r="AY199" s="18" t="s">
        <v>137</v>
      </c>
      <c r="BE199" s="183">
        <f>IF(N199="základní",J199,0)</f>
        <v>0</v>
      </c>
      <c r="BF199" s="183">
        <f>IF(N199="snížená",J199,0)</f>
        <v>0</v>
      </c>
      <c r="BG199" s="183">
        <f>IF(N199="zákl. přenesená",J199,0)</f>
        <v>0</v>
      </c>
      <c r="BH199" s="183">
        <f>IF(N199="sníž. přenesená",J199,0)</f>
        <v>0</v>
      </c>
      <c r="BI199" s="183">
        <f>IF(N199="nulová",J199,0)</f>
        <v>0</v>
      </c>
      <c r="BJ199" s="18" t="s">
        <v>146</v>
      </c>
      <c r="BK199" s="183">
        <f>ROUND(I199*H199,2)</f>
        <v>0</v>
      </c>
      <c r="BL199" s="18" t="s">
        <v>145</v>
      </c>
      <c r="BM199" s="182" t="s">
        <v>157</v>
      </c>
    </row>
    <row r="200" s="12" customFormat="1" ht="25.92" customHeight="1">
      <c r="A200" s="12"/>
      <c r="B200" s="157"/>
      <c r="C200" s="12"/>
      <c r="D200" s="158" t="s">
        <v>72</v>
      </c>
      <c r="E200" s="159" t="s">
        <v>227</v>
      </c>
      <c r="F200" s="159" t="s">
        <v>228</v>
      </c>
      <c r="G200" s="12"/>
      <c r="H200" s="12"/>
      <c r="I200" s="160"/>
      <c r="J200" s="161">
        <f>BK200</f>
        <v>0</v>
      </c>
      <c r="K200" s="12"/>
      <c r="L200" s="157"/>
      <c r="M200" s="162"/>
      <c r="N200" s="163"/>
      <c r="O200" s="163"/>
      <c r="P200" s="164">
        <f>P201+P222+P259+P275</f>
        <v>0</v>
      </c>
      <c r="Q200" s="163"/>
      <c r="R200" s="164">
        <f>R201+R222+R259+R275</f>
        <v>0</v>
      </c>
      <c r="S200" s="163"/>
      <c r="T200" s="165">
        <f>T201+T222+T259+T275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58" t="s">
        <v>146</v>
      </c>
      <c r="AT200" s="166" t="s">
        <v>72</v>
      </c>
      <c r="AU200" s="166" t="s">
        <v>73</v>
      </c>
      <c r="AY200" s="158" t="s">
        <v>137</v>
      </c>
      <c r="BK200" s="167">
        <f>BK201+BK222+BK259+BK275</f>
        <v>0</v>
      </c>
    </row>
    <row r="201" s="12" customFormat="1" ht="22.8" customHeight="1">
      <c r="A201" s="12"/>
      <c r="B201" s="157"/>
      <c r="C201" s="12"/>
      <c r="D201" s="158" t="s">
        <v>72</v>
      </c>
      <c r="E201" s="168" t="s">
        <v>229</v>
      </c>
      <c r="F201" s="168" t="s">
        <v>230</v>
      </c>
      <c r="G201" s="12"/>
      <c r="H201" s="12"/>
      <c r="I201" s="160"/>
      <c r="J201" s="169">
        <f>BK201</f>
        <v>0</v>
      </c>
      <c r="K201" s="12"/>
      <c r="L201" s="157"/>
      <c r="M201" s="162"/>
      <c r="N201" s="163"/>
      <c r="O201" s="163"/>
      <c r="P201" s="164">
        <f>SUM(P202:P221)</f>
        <v>0</v>
      </c>
      <c r="Q201" s="163"/>
      <c r="R201" s="164">
        <f>SUM(R202:R221)</f>
        <v>0</v>
      </c>
      <c r="S201" s="163"/>
      <c r="T201" s="165">
        <f>SUM(T202:T221)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158" t="s">
        <v>146</v>
      </c>
      <c r="AT201" s="166" t="s">
        <v>72</v>
      </c>
      <c r="AU201" s="166" t="s">
        <v>80</v>
      </c>
      <c r="AY201" s="158" t="s">
        <v>137</v>
      </c>
      <c r="BK201" s="167">
        <f>SUM(BK202:BK221)</f>
        <v>0</v>
      </c>
    </row>
    <row r="202" s="2" customFormat="1" ht="24.15" customHeight="1">
      <c r="A202" s="37"/>
      <c r="B202" s="170"/>
      <c r="C202" s="171" t="s">
        <v>231</v>
      </c>
      <c r="D202" s="171" t="s">
        <v>140</v>
      </c>
      <c r="E202" s="172" t="s">
        <v>232</v>
      </c>
      <c r="F202" s="173" t="s">
        <v>233</v>
      </c>
      <c r="G202" s="174" t="s">
        <v>166</v>
      </c>
      <c r="H202" s="175">
        <v>82.900000000000006</v>
      </c>
      <c r="I202" s="176"/>
      <c r="J202" s="177">
        <f>ROUND(I202*H202,2)</f>
        <v>0</v>
      </c>
      <c r="K202" s="173" t="s">
        <v>144</v>
      </c>
      <c r="L202" s="38"/>
      <c r="M202" s="178" t="s">
        <v>1</v>
      </c>
      <c r="N202" s="179" t="s">
        <v>39</v>
      </c>
      <c r="O202" s="76"/>
      <c r="P202" s="180">
        <f>O202*H202</f>
        <v>0</v>
      </c>
      <c r="Q202" s="180">
        <v>0</v>
      </c>
      <c r="R202" s="180">
        <f>Q202*H202</f>
        <v>0</v>
      </c>
      <c r="S202" s="180">
        <v>0</v>
      </c>
      <c r="T202" s="18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2" t="s">
        <v>188</v>
      </c>
      <c r="AT202" s="182" t="s">
        <v>140</v>
      </c>
      <c r="AU202" s="182" t="s">
        <v>146</v>
      </c>
      <c r="AY202" s="18" t="s">
        <v>137</v>
      </c>
      <c r="BE202" s="183">
        <f>IF(N202="základní",J202,0)</f>
        <v>0</v>
      </c>
      <c r="BF202" s="183">
        <f>IF(N202="snížená",J202,0)</f>
        <v>0</v>
      </c>
      <c r="BG202" s="183">
        <f>IF(N202="zákl. přenesená",J202,0)</f>
        <v>0</v>
      </c>
      <c r="BH202" s="183">
        <f>IF(N202="sníž. přenesená",J202,0)</f>
        <v>0</v>
      </c>
      <c r="BI202" s="183">
        <f>IF(N202="nulová",J202,0)</f>
        <v>0</v>
      </c>
      <c r="BJ202" s="18" t="s">
        <v>146</v>
      </c>
      <c r="BK202" s="183">
        <f>ROUND(I202*H202,2)</f>
        <v>0</v>
      </c>
      <c r="BL202" s="18" t="s">
        <v>188</v>
      </c>
      <c r="BM202" s="182" t="s">
        <v>234</v>
      </c>
    </row>
    <row r="203" s="14" customFormat="1">
      <c r="A203" s="14"/>
      <c r="B203" s="192"/>
      <c r="C203" s="14"/>
      <c r="D203" s="185" t="s">
        <v>147</v>
      </c>
      <c r="E203" s="193" t="s">
        <v>1</v>
      </c>
      <c r="F203" s="194" t="s">
        <v>235</v>
      </c>
      <c r="G203" s="14"/>
      <c r="H203" s="195">
        <v>82.900000000000006</v>
      </c>
      <c r="I203" s="196"/>
      <c r="J203" s="14"/>
      <c r="K203" s="14"/>
      <c r="L203" s="192"/>
      <c r="M203" s="197"/>
      <c r="N203" s="198"/>
      <c r="O203" s="198"/>
      <c r="P203" s="198"/>
      <c r="Q203" s="198"/>
      <c r="R203" s="198"/>
      <c r="S203" s="198"/>
      <c r="T203" s="19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193" t="s">
        <v>147</v>
      </c>
      <c r="AU203" s="193" t="s">
        <v>146</v>
      </c>
      <c r="AV203" s="14" t="s">
        <v>146</v>
      </c>
      <c r="AW203" s="14" t="s">
        <v>30</v>
      </c>
      <c r="AX203" s="14" t="s">
        <v>73</v>
      </c>
      <c r="AY203" s="193" t="s">
        <v>137</v>
      </c>
    </row>
    <row r="204" s="15" customFormat="1">
      <c r="A204" s="15"/>
      <c r="B204" s="200"/>
      <c r="C204" s="15"/>
      <c r="D204" s="185" t="s">
        <v>147</v>
      </c>
      <c r="E204" s="201" t="s">
        <v>1</v>
      </c>
      <c r="F204" s="202" t="s">
        <v>152</v>
      </c>
      <c r="G204" s="15"/>
      <c r="H204" s="203">
        <v>82.900000000000006</v>
      </c>
      <c r="I204" s="204"/>
      <c r="J204" s="15"/>
      <c r="K204" s="15"/>
      <c r="L204" s="200"/>
      <c r="M204" s="205"/>
      <c r="N204" s="206"/>
      <c r="O204" s="206"/>
      <c r="P204" s="206"/>
      <c r="Q204" s="206"/>
      <c r="R204" s="206"/>
      <c r="S204" s="206"/>
      <c r="T204" s="207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01" t="s">
        <v>147</v>
      </c>
      <c r="AU204" s="201" t="s">
        <v>146</v>
      </c>
      <c r="AV204" s="15" t="s">
        <v>145</v>
      </c>
      <c r="AW204" s="15" t="s">
        <v>30</v>
      </c>
      <c r="AX204" s="15" t="s">
        <v>80</v>
      </c>
      <c r="AY204" s="201" t="s">
        <v>137</v>
      </c>
    </row>
    <row r="205" s="2" customFormat="1" ht="24.15" customHeight="1">
      <c r="A205" s="37"/>
      <c r="B205" s="170"/>
      <c r="C205" s="171" t="s">
        <v>195</v>
      </c>
      <c r="D205" s="171" t="s">
        <v>140</v>
      </c>
      <c r="E205" s="172" t="s">
        <v>236</v>
      </c>
      <c r="F205" s="173" t="s">
        <v>237</v>
      </c>
      <c r="G205" s="174" t="s">
        <v>166</v>
      </c>
      <c r="H205" s="175">
        <v>63</v>
      </c>
      <c r="I205" s="176"/>
      <c r="J205" s="177">
        <f>ROUND(I205*H205,2)</f>
        <v>0</v>
      </c>
      <c r="K205" s="173" t="s">
        <v>144</v>
      </c>
      <c r="L205" s="38"/>
      <c r="M205" s="178" t="s">
        <v>1</v>
      </c>
      <c r="N205" s="179" t="s">
        <v>39</v>
      </c>
      <c r="O205" s="76"/>
      <c r="P205" s="180">
        <f>O205*H205</f>
        <v>0</v>
      </c>
      <c r="Q205" s="180">
        <v>0</v>
      </c>
      <c r="R205" s="180">
        <f>Q205*H205</f>
        <v>0</v>
      </c>
      <c r="S205" s="180">
        <v>0</v>
      </c>
      <c r="T205" s="18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2" t="s">
        <v>188</v>
      </c>
      <c r="AT205" s="182" t="s">
        <v>140</v>
      </c>
      <c r="AU205" s="182" t="s">
        <v>146</v>
      </c>
      <c r="AY205" s="18" t="s">
        <v>137</v>
      </c>
      <c r="BE205" s="183">
        <f>IF(N205="základní",J205,0)</f>
        <v>0</v>
      </c>
      <c r="BF205" s="183">
        <f>IF(N205="snížená",J205,0)</f>
        <v>0</v>
      </c>
      <c r="BG205" s="183">
        <f>IF(N205="zákl. přenesená",J205,0)</f>
        <v>0</v>
      </c>
      <c r="BH205" s="183">
        <f>IF(N205="sníž. přenesená",J205,0)</f>
        <v>0</v>
      </c>
      <c r="BI205" s="183">
        <f>IF(N205="nulová",J205,0)</f>
        <v>0</v>
      </c>
      <c r="BJ205" s="18" t="s">
        <v>146</v>
      </c>
      <c r="BK205" s="183">
        <f>ROUND(I205*H205,2)</f>
        <v>0</v>
      </c>
      <c r="BL205" s="18" t="s">
        <v>188</v>
      </c>
      <c r="BM205" s="182" t="s">
        <v>238</v>
      </c>
    </row>
    <row r="206" s="2" customFormat="1" ht="24.15" customHeight="1">
      <c r="A206" s="37"/>
      <c r="B206" s="170"/>
      <c r="C206" s="208" t="s">
        <v>239</v>
      </c>
      <c r="D206" s="208" t="s">
        <v>169</v>
      </c>
      <c r="E206" s="209" t="s">
        <v>240</v>
      </c>
      <c r="F206" s="210" t="s">
        <v>241</v>
      </c>
      <c r="G206" s="211" t="s">
        <v>166</v>
      </c>
      <c r="H206" s="212">
        <v>63</v>
      </c>
      <c r="I206" s="213"/>
      <c r="J206" s="214">
        <f>ROUND(I206*H206,2)</f>
        <v>0</v>
      </c>
      <c r="K206" s="210" t="s">
        <v>1</v>
      </c>
      <c r="L206" s="215"/>
      <c r="M206" s="216" t="s">
        <v>1</v>
      </c>
      <c r="N206" s="217" t="s">
        <v>39</v>
      </c>
      <c r="O206" s="76"/>
      <c r="P206" s="180">
        <f>O206*H206</f>
        <v>0</v>
      </c>
      <c r="Q206" s="180">
        <v>0</v>
      </c>
      <c r="R206" s="180">
        <f>Q206*H206</f>
        <v>0</v>
      </c>
      <c r="S206" s="180">
        <v>0</v>
      </c>
      <c r="T206" s="18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82" t="s">
        <v>157</v>
      </c>
      <c r="AT206" s="182" t="s">
        <v>169</v>
      </c>
      <c r="AU206" s="182" t="s">
        <v>146</v>
      </c>
      <c r="AY206" s="18" t="s">
        <v>137</v>
      </c>
      <c r="BE206" s="183">
        <f>IF(N206="základní",J206,0)</f>
        <v>0</v>
      </c>
      <c r="BF206" s="183">
        <f>IF(N206="snížená",J206,0)</f>
        <v>0</v>
      </c>
      <c r="BG206" s="183">
        <f>IF(N206="zákl. přenesená",J206,0)</f>
        <v>0</v>
      </c>
      <c r="BH206" s="183">
        <f>IF(N206="sníž. přenesená",J206,0)</f>
        <v>0</v>
      </c>
      <c r="BI206" s="183">
        <f>IF(N206="nulová",J206,0)</f>
        <v>0</v>
      </c>
      <c r="BJ206" s="18" t="s">
        <v>146</v>
      </c>
      <c r="BK206" s="183">
        <f>ROUND(I206*H206,2)</f>
        <v>0</v>
      </c>
      <c r="BL206" s="18" t="s">
        <v>188</v>
      </c>
      <c r="BM206" s="182" t="s">
        <v>242</v>
      </c>
    </row>
    <row r="207" s="14" customFormat="1">
      <c r="A207" s="14"/>
      <c r="B207" s="192"/>
      <c r="C207" s="14"/>
      <c r="D207" s="185" t="s">
        <v>147</v>
      </c>
      <c r="E207" s="193" t="s">
        <v>1</v>
      </c>
      <c r="F207" s="194" t="s">
        <v>243</v>
      </c>
      <c r="G207" s="14"/>
      <c r="H207" s="195">
        <v>42</v>
      </c>
      <c r="I207" s="196"/>
      <c r="J207" s="14"/>
      <c r="K207" s="14"/>
      <c r="L207" s="192"/>
      <c r="M207" s="197"/>
      <c r="N207" s="198"/>
      <c r="O207" s="198"/>
      <c r="P207" s="198"/>
      <c r="Q207" s="198"/>
      <c r="R207" s="198"/>
      <c r="S207" s="198"/>
      <c r="T207" s="19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193" t="s">
        <v>147</v>
      </c>
      <c r="AU207" s="193" t="s">
        <v>146</v>
      </c>
      <c r="AV207" s="14" t="s">
        <v>146</v>
      </c>
      <c r="AW207" s="14" t="s">
        <v>30</v>
      </c>
      <c r="AX207" s="14" t="s">
        <v>73</v>
      </c>
      <c r="AY207" s="193" t="s">
        <v>137</v>
      </c>
    </row>
    <row r="208" s="14" customFormat="1">
      <c r="A208" s="14"/>
      <c r="B208" s="192"/>
      <c r="C208" s="14"/>
      <c r="D208" s="185" t="s">
        <v>147</v>
      </c>
      <c r="E208" s="193" t="s">
        <v>1</v>
      </c>
      <c r="F208" s="194" t="s">
        <v>244</v>
      </c>
      <c r="G208" s="14"/>
      <c r="H208" s="195">
        <v>21</v>
      </c>
      <c r="I208" s="196"/>
      <c r="J208" s="14"/>
      <c r="K208" s="14"/>
      <c r="L208" s="192"/>
      <c r="M208" s="197"/>
      <c r="N208" s="198"/>
      <c r="O208" s="198"/>
      <c r="P208" s="198"/>
      <c r="Q208" s="198"/>
      <c r="R208" s="198"/>
      <c r="S208" s="198"/>
      <c r="T208" s="19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193" t="s">
        <v>147</v>
      </c>
      <c r="AU208" s="193" t="s">
        <v>146</v>
      </c>
      <c r="AV208" s="14" t="s">
        <v>146</v>
      </c>
      <c r="AW208" s="14" t="s">
        <v>30</v>
      </c>
      <c r="AX208" s="14" t="s">
        <v>73</v>
      </c>
      <c r="AY208" s="193" t="s">
        <v>137</v>
      </c>
    </row>
    <row r="209" s="15" customFormat="1">
      <c r="A209" s="15"/>
      <c r="B209" s="200"/>
      <c r="C209" s="15"/>
      <c r="D209" s="185" t="s">
        <v>147</v>
      </c>
      <c r="E209" s="201" t="s">
        <v>1</v>
      </c>
      <c r="F209" s="202" t="s">
        <v>152</v>
      </c>
      <c r="G209" s="15"/>
      <c r="H209" s="203">
        <v>63</v>
      </c>
      <c r="I209" s="204"/>
      <c r="J209" s="15"/>
      <c r="K209" s="15"/>
      <c r="L209" s="200"/>
      <c r="M209" s="205"/>
      <c r="N209" s="206"/>
      <c r="O209" s="206"/>
      <c r="P209" s="206"/>
      <c r="Q209" s="206"/>
      <c r="R209" s="206"/>
      <c r="S209" s="206"/>
      <c r="T209" s="207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01" t="s">
        <v>147</v>
      </c>
      <c r="AU209" s="201" t="s">
        <v>146</v>
      </c>
      <c r="AV209" s="15" t="s">
        <v>145</v>
      </c>
      <c r="AW209" s="15" t="s">
        <v>30</v>
      </c>
      <c r="AX209" s="15" t="s">
        <v>80</v>
      </c>
      <c r="AY209" s="201" t="s">
        <v>137</v>
      </c>
    </row>
    <row r="210" s="2" customFormat="1" ht="24.15" customHeight="1">
      <c r="A210" s="37"/>
      <c r="B210" s="170"/>
      <c r="C210" s="208" t="s">
        <v>199</v>
      </c>
      <c r="D210" s="208" t="s">
        <v>169</v>
      </c>
      <c r="E210" s="209" t="s">
        <v>245</v>
      </c>
      <c r="F210" s="210" t="s">
        <v>246</v>
      </c>
      <c r="G210" s="211" t="s">
        <v>247</v>
      </c>
      <c r="H210" s="212">
        <v>48</v>
      </c>
      <c r="I210" s="213"/>
      <c r="J210" s="214">
        <f>ROUND(I210*H210,2)</f>
        <v>0</v>
      </c>
      <c r="K210" s="210" t="s">
        <v>1</v>
      </c>
      <c r="L210" s="215"/>
      <c r="M210" s="216" t="s">
        <v>1</v>
      </c>
      <c r="N210" s="217" t="s">
        <v>39</v>
      </c>
      <c r="O210" s="76"/>
      <c r="P210" s="180">
        <f>O210*H210</f>
        <v>0</v>
      </c>
      <c r="Q210" s="180">
        <v>0</v>
      </c>
      <c r="R210" s="180">
        <f>Q210*H210</f>
        <v>0</v>
      </c>
      <c r="S210" s="180">
        <v>0</v>
      </c>
      <c r="T210" s="18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82" t="s">
        <v>157</v>
      </c>
      <c r="AT210" s="182" t="s">
        <v>169</v>
      </c>
      <c r="AU210" s="182" t="s">
        <v>146</v>
      </c>
      <c r="AY210" s="18" t="s">
        <v>137</v>
      </c>
      <c r="BE210" s="183">
        <f>IF(N210="základní",J210,0)</f>
        <v>0</v>
      </c>
      <c r="BF210" s="183">
        <f>IF(N210="snížená",J210,0)</f>
        <v>0</v>
      </c>
      <c r="BG210" s="183">
        <f>IF(N210="zákl. přenesená",J210,0)</f>
        <v>0</v>
      </c>
      <c r="BH210" s="183">
        <f>IF(N210="sníž. přenesená",J210,0)</f>
        <v>0</v>
      </c>
      <c r="BI210" s="183">
        <f>IF(N210="nulová",J210,0)</f>
        <v>0</v>
      </c>
      <c r="BJ210" s="18" t="s">
        <v>146</v>
      </c>
      <c r="BK210" s="183">
        <f>ROUND(I210*H210,2)</f>
        <v>0</v>
      </c>
      <c r="BL210" s="18" t="s">
        <v>188</v>
      </c>
      <c r="BM210" s="182" t="s">
        <v>248</v>
      </c>
    </row>
    <row r="211" s="14" customFormat="1">
      <c r="A211" s="14"/>
      <c r="B211" s="192"/>
      <c r="C211" s="14"/>
      <c r="D211" s="185" t="s">
        <v>147</v>
      </c>
      <c r="E211" s="193" t="s">
        <v>1</v>
      </c>
      <c r="F211" s="194" t="s">
        <v>249</v>
      </c>
      <c r="G211" s="14"/>
      <c r="H211" s="195">
        <v>24</v>
      </c>
      <c r="I211" s="196"/>
      <c r="J211" s="14"/>
      <c r="K211" s="14"/>
      <c r="L211" s="192"/>
      <c r="M211" s="197"/>
      <c r="N211" s="198"/>
      <c r="O211" s="198"/>
      <c r="P211" s="198"/>
      <c r="Q211" s="198"/>
      <c r="R211" s="198"/>
      <c r="S211" s="198"/>
      <c r="T211" s="19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193" t="s">
        <v>147</v>
      </c>
      <c r="AU211" s="193" t="s">
        <v>146</v>
      </c>
      <c r="AV211" s="14" t="s">
        <v>146</v>
      </c>
      <c r="AW211" s="14" t="s">
        <v>30</v>
      </c>
      <c r="AX211" s="14" t="s">
        <v>73</v>
      </c>
      <c r="AY211" s="193" t="s">
        <v>137</v>
      </c>
    </row>
    <row r="212" s="14" customFormat="1">
      <c r="A212" s="14"/>
      <c r="B212" s="192"/>
      <c r="C212" s="14"/>
      <c r="D212" s="185" t="s">
        <v>147</v>
      </c>
      <c r="E212" s="193" t="s">
        <v>1</v>
      </c>
      <c r="F212" s="194" t="s">
        <v>250</v>
      </c>
      <c r="G212" s="14"/>
      <c r="H212" s="195">
        <v>24</v>
      </c>
      <c r="I212" s="196"/>
      <c r="J212" s="14"/>
      <c r="K212" s="14"/>
      <c r="L212" s="192"/>
      <c r="M212" s="197"/>
      <c r="N212" s="198"/>
      <c r="O212" s="198"/>
      <c r="P212" s="198"/>
      <c r="Q212" s="198"/>
      <c r="R212" s="198"/>
      <c r="S212" s="198"/>
      <c r="T212" s="19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193" t="s">
        <v>147</v>
      </c>
      <c r="AU212" s="193" t="s">
        <v>146</v>
      </c>
      <c r="AV212" s="14" t="s">
        <v>146</v>
      </c>
      <c r="AW212" s="14" t="s">
        <v>30</v>
      </c>
      <c r="AX212" s="14" t="s">
        <v>73</v>
      </c>
      <c r="AY212" s="193" t="s">
        <v>137</v>
      </c>
    </row>
    <row r="213" s="15" customFormat="1">
      <c r="A213" s="15"/>
      <c r="B213" s="200"/>
      <c r="C213" s="15"/>
      <c r="D213" s="185" t="s">
        <v>147</v>
      </c>
      <c r="E213" s="201" t="s">
        <v>1</v>
      </c>
      <c r="F213" s="202" t="s">
        <v>152</v>
      </c>
      <c r="G213" s="15"/>
      <c r="H213" s="203">
        <v>48</v>
      </c>
      <c r="I213" s="204"/>
      <c r="J213" s="15"/>
      <c r="K213" s="15"/>
      <c r="L213" s="200"/>
      <c r="M213" s="205"/>
      <c r="N213" s="206"/>
      <c r="O213" s="206"/>
      <c r="P213" s="206"/>
      <c r="Q213" s="206"/>
      <c r="R213" s="206"/>
      <c r="S213" s="206"/>
      <c r="T213" s="207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01" t="s">
        <v>147</v>
      </c>
      <c r="AU213" s="201" t="s">
        <v>146</v>
      </c>
      <c r="AV213" s="15" t="s">
        <v>145</v>
      </c>
      <c r="AW213" s="15" t="s">
        <v>30</v>
      </c>
      <c r="AX213" s="15" t="s">
        <v>80</v>
      </c>
      <c r="AY213" s="201" t="s">
        <v>137</v>
      </c>
    </row>
    <row r="214" s="2" customFormat="1" ht="37.8" customHeight="1">
      <c r="A214" s="37"/>
      <c r="B214" s="170"/>
      <c r="C214" s="171" t="s">
        <v>7</v>
      </c>
      <c r="D214" s="171" t="s">
        <v>140</v>
      </c>
      <c r="E214" s="172" t="s">
        <v>251</v>
      </c>
      <c r="F214" s="173" t="s">
        <v>252</v>
      </c>
      <c r="G214" s="174" t="s">
        <v>166</v>
      </c>
      <c r="H214" s="175">
        <v>19.899999999999999</v>
      </c>
      <c r="I214" s="176"/>
      <c r="J214" s="177">
        <f>ROUND(I214*H214,2)</f>
        <v>0</v>
      </c>
      <c r="K214" s="173" t="s">
        <v>144</v>
      </c>
      <c r="L214" s="38"/>
      <c r="M214" s="178" t="s">
        <v>1</v>
      </c>
      <c r="N214" s="179" t="s">
        <v>39</v>
      </c>
      <c r="O214" s="76"/>
      <c r="P214" s="180">
        <f>O214*H214</f>
        <v>0</v>
      </c>
      <c r="Q214" s="180">
        <v>0</v>
      </c>
      <c r="R214" s="180">
        <f>Q214*H214</f>
        <v>0</v>
      </c>
      <c r="S214" s="180">
        <v>0</v>
      </c>
      <c r="T214" s="18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82" t="s">
        <v>188</v>
      </c>
      <c r="AT214" s="182" t="s">
        <v>140</v>
      </c>
      <c r="AU214" s="182" t="s">
        <v>146</v>
      </c>
      <c r="AY214" s="18" t="s">
        <v>137</v>
      </c>
      <c r="BE214" s="183">
        <f>IF(N214="základní",J214,0)</f>
        <v>0</v>
      </c>
      <c r="BF214" s="183">
        <f>IF(N214="snížená",J214,0)</f>
        <v>0</v>
      </c>
      <c r="BG214" s="183">
        <f>IF(N214="zákl. přenesená",J214,0)</f>
        <v>0</v>
      </c>
      <c r="BH214" s="183">
        <f>IF(N214="sníž. přenesená",J214,0)</f>
        <v>0</v>
      </c>
      <c r="BI214" s="183">
        <f>IF(N214="nulová",J214,0)</f>
        <v>0</v>
      </c>
      <c r="BJ214" s="18" t="s">
        <v>146</v>
      </c>
      <c r="BK214" s="183">
        <f>ROUND(I214*H214,2)</f>
        <v>0</v>
      </c>
      <c r="BL214" s="18" t="s">
        <v>188</v>
      </c>
      <c r="BM214" s="182" t="s">
        <v>253</v>
      </c>
    </row>
    <row r="215" s="2" customFormat="1">
      <c r="A215" s="37"/>
      <c r="B215" s="38"/>
      <c r="C215" s="37"/>
      <c r="D215" s="185" t="s">
        <v>254</v>
      </c>
      <c r="E215" s="37"/>
      <c r="F215" s="218" t="s">
        <v>255</v>
      </c>
      <c r="G215" s="37"/>
      <c r="H215" s="37"/>
      <c r="I215" s="219"/>
      <c r="J215" s="37"/>
      <c r="K215" s="37"/>
      <c r="L215" s="38"/>
      <c r="M215" s="220"/>
      <c r="N215" s="221"/>
      <c r="O215" s="76"/>
      <c r="P215" s="76"/>
      <c r="Q215" s="76"/>
      <c r="R215" s="76"/>
      <c r="S215" s="76"/>
      <c r="T215" s="7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8" t="s">
        <v>254</v>
      </c>
      <c r="AU215" s="18" t="s">
        <v>146</v>
      </c>
    </row>
    <row r="216" s="14" customFormat="1">
      <c r="A216" s="14"/>
      <c r="B216" s="192"/>
      <c r="C216" s="14"/>
      <c r="D216" s="185" t="s">
        <v>147</v>
      </c>
      <c r="E216" s="193" t="s">
        <v>1</v>
      </c>
      <c r="F216" s="194" t="s">
        <v>256</v>
      </c>
      <c r="G216" s="14"/>
      <c r="H216" s="195">
        <v>5</v>
      </c>
      <c r="I216" s="196"/>
      <c r="J216" s="14"/>
      <c r="K216" s="14"/>
      <c r="L216" s="192"/>
      <c r="M216" s="197"/>
      <c r="N216" s="198"/>
      <c r="O216" s="198"/>
      <c r="P216" s="198"/>
      <c r="Q216" s="198"/>
      <c r="R216" s="198"/>
      <c r="S216" s="198"/>
      <c r="T216" s="19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193" t="s">
        <v>147</v>
      </c>
      <c r="AU216" s="193" t="s">
        <v>146</v>
      </c>
      <c r="AV216" s="14" t="s">
        <v>146</v>
      </c>
      <c r="AW216" s="14" t="s">
        <v>30</v>
      </c>
      <c r="AX216" s="14" t="s">
        <v>73</v>
      </c>
      <c r="AY216" s="193" t="s">
        <v>137</v>
      </c>
    </row>
    <row r="217" s="14" customFormat="1">
      <c r="A217" s="14"/>
      <c r="B217" s="192"/>
      <c r="C217" s="14"/>
      <c r="D217" s="185" t="s">
        <v>147</v>
      </c>
      <c r="E217" s="193" t="s">
        <v>1</v>
      </c>
      <c r="F217" s="194" t="s">
        <v>257</v>
      </c>
      <c r="G217" s="14"/>
      <c r="H217" s="195">
        <v>9.1999999999999993</v>
      </c>
      <c r="I217" s="196"/>
      <c r="J217" s="14"/>
      <c r="K217" s="14"/>
      <c r="L217" s="192"/>
      <c r="M217" s="197"/>
      <c r="N217" s="198"/>
      <c r="O217" s="198"/>
      <c r="P217" s="198"/>
      <c r="Q217" s="198"/>
      <c r="R217" s="198"/>
      <c r="S217" s="198"/>
      <c r="T217" s="19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193" t="s">
        <v>147</v>
      </c>
      <c r="AU217" s="193" t="s">
        <v>146</v>
      </c>
      <c r="AV217" s="14" t="s">
        <v>146</v>
      </c>
      <c r="AW217" s="14" t="s">
        <v>30</v>
      </c>
      <c r="AX217" s="14" t="s">
        <v>73</v>
      </c>
      <c r="AY217" s="193" t="s">
        <v>137</v>
      </c>
    </row>
    <row r="218" s="14" customFormat="1">
      <c r="A218" s="14"/>
      <c r="B218" s="192"/>
      <c r="C218" s="14"/>
      <c r="D218" s="185" t="s">
        <v>147</v>
      </c>
      <c r="E218" s="193" t="s">
        <v>1</v>
      </c>
      <c r="F218" s="194" t="s">
        <v>258</v>
      </c>
      <c r="G218" s="14"/>
      <c r="H218" s="195">
        <v>5.7000000000000002</v>
      </c>
      <c r="I218" s="196"/>
      <c r="J218" s="14"/>
      <c r="K218" s="14"/>
      <c r="L218" s="192"/>
      <c r="M218" s="197"/>
      <c r="N218" s="198"/>
      <c r="O218" s="198"/>
      <c r="P218" s="198"/>
      <c r="Q218" s="198"/>
      <c r="R218" s="198"/>
      <c r="S218" s="198"/>
      <c r="T218" s="19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193" t="s">
        <v>147</v>
      </c>
      <c r="AU218" s="193" t="s">
        <v>146</v>
      </c>
      <c r="AV218" s="14" t="s">
        <v>146</v>
      </c>
      <c r="AW218" s="14" t="s">
        <v>30</v>
      </c>
      <c r="AX218" s="14" t="s">
        <v>73</v>
      </c>
      <c r="AY218" s="193" t="s">
        <v>137</v>
      </c>
    </row>
    <row r="219" s="15" customFormat="1">
      <c r="A219" s="15"/>
      <c r="B219" s="200"/>
      <c r="C219" s="15"/>
      <c r="D219" s="185" t="s">
        <v>147</v>
      </c>
      <c r="E219" s="201" t="s">
        <v>1</v>
      </c>
      <c r="F219" s="202" t="s">
        <v>152</v>
      </c>
      <c r="G219" s="15"/>
      <c r="H219" s="203">
        <v>19.899999999999999</v>
      </c>
      <c r="I219" s="204"/>
      <c r="J219" s="15"/>
      <c r="K219" s="15"/>
      <c r="L219" s="200"/>
      <c r="M219" s="205"/>
      <c r="N219" s="206"/>
      <c r="O219" s="206"/>
      <c r="P219" s="206"/>
      <c r="Q219" s="206"/>
      <c r="R219" s="206"/>
      <c r="S219" s="206"/>
      <c r="T219" s="207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01" t="s">
        <v>147</v>
      </c>
      <c r="AU219" s="201" t="s">
        <v>146</v>
      </c>
      <c r="AV219" s="15" t="s">
        <v>145</v>
      </c>
      <c r="AW219" s="15" t="s">
        <v>30</v>
      </c>
      <c r="AX219" s="15" t="s">
        <v>80</v>
      </c>
      <c r="AY219" s="201" t="s">
        <v>137</v>
      </c>
    </row>
    <row r="220" s="2" customFormat="1" ht="49.05" customHeight="1">
      <c r="A220" s="37"/>
      <c r="B220" s="170"/>
      <c r="C220" s="171" t="s">
        <v>204</v>
      </c>
      <c r="D220" s="171" t="s">
        <v>140</v>
      </c>
      <c r="E220" s="172" t="s">
        <v>259</v>
      </c>
      <c r="F220" s="173" t="s">
        <v>260</v>
      </c>
      <c r="G220" s="174" t="s">
        <v>210</v>
      </c>
      <c r="H220" s="175">
        <v>0.34799999999999998</v>
      </c>
      <c r="I220" s="176"/>
      <c r="J220" s="177">
        <f>ROUND(I220*H220,2)</f>
        <v>0</v>
      </c>
      <c r="K220" s="173" t="s">
        <v>144</v>
      </c>
      <c r="L220" s="38"/>
      <c r="M220" s="178" t="s">
        <v>1</v>
      </c>
      <c r="N220" s="179" t="s">
        <v>39</v>
      </c>
      <c r="O220" s="76"/>
      <c r="P220" s="180">
        <f>O220*H220</f>
        <v>0</v>
      </c>
      <c r="Q220" s="180">
        <v>0</v>
      </c>
      <c r="R220" s="180">
        <f>Q220*H220</f>
        <v>0</v>
      </c>
      <c r="S220" s="180">
        <v>0</v>
      </c>
      <c r="T220" s="18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82" t="s">
        <v>188</v>
      </c>
      <c r="AT220" s="182" t="s">
        <v>140</v>
      </c>
      <c r="AU220" s="182" t="s">
        <v>146</v>
      </c>
      <c r="AY220" s="18" t="s">
        <v>137</v>
      </c>
      <c r="BE220" s="183">
        <f>IF(N220="základní",J220,0)</f>
        <v>0</v>
      </c>
      <c r="BF220" s="183">
        <f>IF(N220="snížená",J220,0)</f>
        <v>0</v>
      </c>
      <c r="BG220" s="183">
        <f>IF(N220="zákl. přenesená",J220,0)</f>
        <v>0</v>
      </c>
      <c r="BH220" s="183">
        <f>IF(N220="sníž. přenesená",J220,0)</f>
        <v>0</v>
      </c>
      <c r="BI220" s="183">
        <f>IF(N220="nulová",J220,0)</f>
        <v>0</v>
      </c>
      <c r="BJ220" s="18" t="s">
        <v>146</v>
      </c>
      <c r="BK220" s="183">
        <f>ROUND(I220*H220,2)</f>
        <v>0</v>
      </c>
      <c r="BL220" s="18" t="s">
        <v>188</v>
      </c>
      <c r="BM220" s="182" t="s">
        <v>261</v>
      </c>
    </row>
    <row r="221" s="2" customFormat="1" ht="49.05" customHeight="1">
      <c r="A221" s="37"/>
      <c r="B221" s="170"/>
      <c r="C221" s="171" t="s">
        <v>262</v>
      </c>
      <c r="D221" s="171" t="s">
        <v>140</v>
      </c>
      <c r="E221" s="172" t="s">
        <v>263</v>
      </c>
      <c r="F221" s="173" t="s">
        <v>264</v>
      </c>
      <c r="G221" s="174" t="s">
        <v>210</v>
      </c>
      <c r="H221" s="175">
        <v>0.34799999999999998</v>
      </c>
      <c r="I221" s="176"/>
      <c r="J221" s="177">
        <f>ROUND(I221*H221,2)</f>
        <v>0</v>
      </c>
      <c r="K221" s="173" t="s">
        <v>144</v>
      </c>
      <c r="L221" s="38"/>
      <c r="M221" s="178" t="s">
        <v>1</v>
      </c>
      <c r="N221" s="179" t="s">
        <v>39</v>
      </c>
      <c r="O221" s="76"/>
      <c r="P221" s="180">
        <f>O221*H221</f>
        <v>0</v>
      </c>
      <c r="Q221" s="180">
        <v>0</v>
      </c>
      <c r="R221" s="180">
        <f>Q221*H221</f>
        <v>0</v>
      </c>
      <c r="S221" s="180">
        <v>0</v>
      </c>
      <c r="T221" s="18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82" t="s">
        <v>188</v>
      </c>
      <c r="AT221" s="182" t="s">
        <v>140</v>
      </c>
      <c r="AU221" s="182" t="s">
        <v>146</v>
      </c>
      <c r="AY221" s="18" t="s">
        <v>137</v>
      </c>
      <c r="BE221" s="183">
        <f>IF(N221="základní",J221,0)</f>
        <v>0</v>
      </c>
      <c r="BF221" s="183">
        <f>IF(N221="snížená",J221,0)</f>
        <v>0</v>
      </c>
      <c r="BG221" s="183">
        <f>IF(N221="zákl. přenesená",J221,0)</f>
        <v>0</v>
      </c>
      <c r="BH221" s="183">
        <f>IF(N221="sníž. přenesená",J221,0)</f>
        <v>0</v>
      </c>
      <c r="BI221" s="183">
        <f>IF(N221="nulová",J221,0)</f>
        <v>0</v>
      </c>
      <c r="BJ221" s="18" t="s">
        <v>146</v>
      </c>
      <c r="BK221" s="183">
        <f>ROUND(I221*H221,2)</f>
        <v>0</v>
      </c>
      <c r="BL221" s="18" t="s">
        <v>188</v>
      </c>
      <c r="BM221" s="182" t="s">
        <v>265</v>
      </c>
    </row>
    <row r="222" s="12" customFormat="1" ht="22.8" customHeight="1">
      <c r="A222" s="12"/>
      <c r="B222" s="157"/>
      <c r="C222" s="12"/>
      <c r="D222" s="158" t="s">
        <v>72</v>
      </c>
      <c r="E222" s="168" t="s">
        <v>266</v>
      </c>
      <c r="F222" s="168" t="s">
        <v>267</v>
      </c>
      <c r="G222" s="12"/>
      <c r="H222" s="12"/>
      <c r="I222" s="160"/>
      <c r="J222" s="169">
        <f>BK222</f>
        <v>0</v>
      </c>
      <c r="K222" s="12"/>
      <c r="L222" s="157"/>
      <c r="M222" s="162"/>
      <c r="N222" s="163"/>
      <c r="O222" s="163"/>
      <c r="P222" s="164">
        <f>SUM(P223:P258)</f>
        <v>0</v>
      </c>
      <c r="Q222" s="163"/>
      <c r="R222" s="164">
        <f>SUM(R223:R258)</f>
        <v>0</v>
      </c>
      <c r="S222" s="163"/>
      <c r="T222" s="165">
        <f>SUM(T223:T258)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158" t="s">
        <v>146</v>
      </c>
      <c r="AT222" s="166" t="s">
        <v>72</v>
      </c>
      <c r="AU222" s="166" t="s">
        <v>80</v>
      </c>
      <c r="AY222" s="158" t="s">
        <v>137</v>
      </c>
      <c r="BK222" s="167">
        <f>SUM(BK223:BK258)</f>
        <v>0</v>
      </c>
    </row>
    <row r="223" s="2" customFormat="1" ht="33" customHeight="1">
      <c r="A223" s="37"/>
      <c r="B223" s="170"/>
      <c r="C223" s="171" t="s">
        <v>211</v>
      </c>
      <c r="D223" s="171" t="s">
        <v>140</v>
      </c>
      <c r="E223" s="172" t="s">
        <v>268</v>
      </c>
      <c r="F223" s="173" t="s">
        <v>269</v>
      </c>
      <c r="G223" s="174" t="s">
        <v>155</v>
      </c>
      <c r="H223" s="175">
        <v>24</v>
      </c>
      <c r="I223" s="176"/>
      <c r="J223" s="177">
        <f>ROUND(I223*H223,2)</f>
        <v>0</v>
      </c>
      <c r="K223" s="173" t="s">
        <v>144</v>
      </c>
      <c r="L223" s="38"/>
      <c r="M223" s="178" t="s">
        <v>1</v>
      </c>
      <c r="N223" s="179" t="s">
        <v>39</v>
      </c>
      <c r="O223" s="76"/>
      <c r="P223" s="180">
        <f>O223*H223</f>
        <v>0</v>
      </c>
      <c r="Q223" s="180">
        <v>0</v>
      </c>
      <c r="R223" s="180">
        <f>Q223*H223</f>
        <v>0</v>
      </c>
      <c r="S223" s="180">
        <v>0</v>
      </c>
      <c r="T223" s="18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82" t="s">
        <v>188</v>
      </c>
      <c r="AT223" s="182" t="s">
        <v>140</v>
      </c>
      <c r="AU223" s="182" t="s">
        <v>146</v>
      </c>
      <c r="AY223" s="18" t="s">
        <v>137</v>
      </c>
      <c r="BE223" s="183">
        <f>IF(N223="základní",J223,0)</f>
        <v>0</v>
      </c>
      <c r="BF223" s="183">
        <f>IF(N223="snížená",J223,0)</f>
        <v>0</v>
      </c>
      <c r="BG223" s="183">
        <f>IF(N223="zákl. přenesená",J223,0)</f>
        <v>0</v>
      </c>
      <c r="BH223" s="183">
        <f>IF(N223="sníž. přenesená",J223,0)</f>
        <v>0</v>
      </c>
      <c r="BI223" s="183">
        <f>IF(N223="nulová",J223,0)</f>
        <v>0</v>
      </c>
      <c r="BJ223" s="18" t="s">
        <v>146</v>
      </c>
      <c r="BK223" s="183">
        <f>ROUND(I223*H223,2)</f>
        <v>0</v>
      </c>
      <c r="BL223" s="18" t="s">
        <v>188</v>
      </c>
      <c r="BM223" s="182" t="s">
        <v>270</v>
      </c>
    </row>
    <row r="224" s="14" customFormat="1">
      <c r="A224" s="14"/>
      <c r="B224" s="192"/>
      <c r="C224" s="14"/>
      <c r="D224" s="185" t="s">
        <v>147</v>
      </c>
      <c r="E224" s="193" t="s">
        <v>1</v>
      </c>
      <c r="F224" s="194" t="s">
        <v>271</v>
      </c>
      <c r="G224" s="14"/>
      <c r="H224" s="195">
        <v>24</v>
      </c>
      <c r="I224" s="196"/>
      <c r="J224" s="14"/>
      <c r="K224" s="14"/>
      <c r="L224" s="192"/>
      <c r="M224" s="197"/>
      <c r="N224" s="198"/>
      <c r="O224" s="198"/>
      <c r="P224" s="198"/>
      <c r="Q224" s="198"/>
      <c r="R224" s="198"/>
      <c r="S224" s="198"/>
      <c r="T224" s="19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193" t="s">
        <v>147</v>
      </c>
      <c r="AU224" s="193" t="s">
        <v>146</v>
      </c>
      <c r="AV224" s="14" t="s">
        <v>146</v>
      </c>
      <c r="AW224" s="14" t="s">
        <v>30</v>
      </c>
      <c r="AX224" s="14" t="s">
        <v>73</v>
      </c>
      <c r="AY224" s="193" t="s">
        <v>137</v>
      </c>
    </row>
    <row r="225" s="15" customFormat="1">
      <c r="A225" s="15"/>
      <c r="B225" s="200"/>
      <c r="C225" s="15"/>
      <c r="D225" s="185" t="s">
        <v>147</v>
      </c>
      <c r="E225" s="201" t="s">
        <v>1</v>
      </c>
      <c r="F225" s="202" t="s">
        <v>152</v>
      </c>
      <c r="G225" s="15"/>
      <c r="H225" s="203">
        <v>24</v>
      </c>
      <c r="I225" s="204"/>
      <c r="J225" s="15"/>
      <c r="K225" s="15"/>
      <c r="L225" s="200"/>
      <c r="M225" s="205"/>
      <c r="N225" s="206"/>
      <c r="O225" s="206"/>
      <c r="P225" s="206"/>
      <c r="Q225" s="206"/>
      <c r="R225" s="206"/>
      <c r="S225" s="206"/>
      <c r="T225" s="207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01" t="s">
        <v>147</v>
      </c>
      <c r="AU225" s="201" t="s">
        <v>146</v>
      </c>
      <c r="AV225" s="15" t="s">
        <v>145</v>
      </c>
      <c r="AW225" s="15" t="s">
        <v>30</v>
      </c>
      <c r="AX225" s="15" t="s">
        <v>80</v>
      </c>
      <c r="AY225" s="201" t="s">
        <v>137</v>
      </c>
    </row>
    <row r="226" s="2" customFormat="1" ht="37.8" customHeight="1">
      <c r="A226" s="37"/>
      <c r="B226" s="170"/>
      <c r="C226" s="171" t="s">
        <v>272</v>
      </c>
      <c r="D226" s="171" t="s">
        <v>140</v>
      </c>
      <c r="E226" s="172" t="s">
        <v>273</v>
      </c>
      <c r="F226" s="173" t="s">
        <v>274</v>
      </c>
      <c r="G226" s="174" t="s">
        <v>155</v>
      </c>
      <c r="H226" s="175">
        <v>32</v>
      </c>
      <c r="I226" s="176"/>
      <c r="J226" s="177">
        <f>ROUND(I226*H226,2)</f>
        <v>0</v>
      </c>
      <c r="K226" s="173" t="s">
        <v>144</v>
      </c>
      <c r="L226" s="38"/>
      <c r="M226" s="178" t="s">
        <v>1</v>
      </c>
      <c r="N226" s="179" t="s">
        <v>39</v>
      </c>
      <c r="O226" s="76"/>
      <c r="P226" s="180">
        <f>O226*H226</f>
        <v>0</v>
      </c>
      <c r="Q226" s="180">
        <v>0</v>
      </c>
      <c r="R226" s="180">
        <f>Q226*H226</f>
        <v>0</v>
      </c>
      <c r="S226" s="180">
        <v>0</v>
      </c>
      <c r="T226" s="18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82" t="s">
        <v>188</v>
      </c>
      <c r="AT226" s="182" t="s">
        <v>140</v>
      </c>
      <c r="AU226" s="182" t="s">
        <v>146</v>
      </c>
      <c r="AY226" s="18" t="s">
        <v>137</v>
      </c>
      <c r="BE226" s="183">
        <f>IF(N226="základní",J226,0)</f>
        <v>0</v>
      </c>
      <c r="BF226" s="183">
        <f>IF(N226="snížená",J226,0)</f>
        <v>0</v>
      </c>
      <c r="BG226" s="183">
        <f>IF(N226="zákl. přenesená",J226,0)</f>
        <v>0</v>
      </c>
      <c r="BH226" s="183">
        <f>IF(N226="sníž. přenesená",J226,0)</f>
        <v>0</v>
      </c>
      <c r="BI226" s="183">
        <f>IF(N226="nulová",J226,0)</f>
        <v>0</v>
      </c>
      <c r="BJ226" s="18" t="s">
        <v>146</v>
      </c>
      <c r="BK226" s="183">
        <f>ROUND(I226*H226,2)</f>
        <v>0</v>
      </c>
      <c r="BL226" s="18" t="s">
        <v>188</v>
      </c>
      <c r="BM226" s="182" t="s">
        <v>275</v>
      </c>
    </row>
    <row r="227" s="2" customFormat="1" ht="37.8" customHeight="1">
      <c r="A227" s="37"/>
      <c r="B227" s="170"/>
      <c r="C227" s="171" t="s">
        <v>215</v>
      </c>
      <c r="D227" s="171" t="s">
        <v>140</v>
      </c>
      <c r="E227" s="172" t="s">
        <v>276</v>
      </c>
      <c r="F227" s="173" t="s">
        <v>277</v>
      </c>
      <c r="G227" s="174" t="s">
        <v>143</v>
      </c>
      <c r="H227" s="175">
        <v>90.989999999999995</v>
      </c>
      <c r="I227" s="176"/>
      <c r="J227" s="177">
        <f>ROUND(I227*H227,2)</f>
        <v>0</v>
      </c>
      <c r="K227" s="173" t="s">
        <v>144</v>
      </c>
      <c r="L227" s="38"/>
      <c r="M227" s="178" t="s">
        <v>1</v>
      </c>
      <c r="N227" s="179" t="s">
        <v>39</v>
      </c>
      <c r="O227" s="76"/>
      <c r="P227" s="180">
        <f>O227*H227</f>
        <v>0</v>
      </c>
      <c r="Q227" s="180">
        <v>0</v>
      </c>
      <c r="R227" s="180">
        <f>Q227*H227</f>
        <v>0</v>
      </c>
      <c r="S227" s="180">
        <v>0</v>
      </c>
      <c r="T227" s="18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82" t="s">
        <v>188</v>
      </c>
      <c r="AT227" s="182" t="s">
        <v>140</v>
      </c>
      <c r="AU227" s="182" t="s">
        <v>146</v>
      </c>
      <c r="AY227" s="18" t="s">
        <v>137</v>
      </c>
      <c r="BE227" s="183">
        <f>IF(N227="základní",J227,0)</f>
        <v>0</v>
      </c>
      <c r="BF227" s="183">
        <f>IF(N227="snížená",J227,0)</f>
        <v>0</v>
      </c>
      <c r="BG227" s="183">
        <f>IF(N227="zákl. přenesená",J227,0)</f>
        <v>0</v>
      </c>
      <c r="BH227" s="183">
        <f>IF(N227="sníž. přenesená",J227,0)</f>
        <v>0</v>
      </c>
      <c r="BI227" s="183">
        <f>IF(N227="nulová",J227,0)</f>
        <v>0</v>
      </c>
      <c r="BJ227" s="18" t="s">
        <v>146</v>
      </c>
      <c r="BK227" s="183">
        <f>ROUND(I227*H227,2)</f>
        <v>0</v>
      </c>
      <c r="BL227" s="18" t="s">
        <v>188</v>
      </c>
      <c r="BM227" s="182" t="s">
        <v>278</v>
      </c>
    </row>
    <row r="228" s="2" customFormat="1">
      <c r="A228" s="37"/>
      <c r="B228" s="38"/>
      <c r="C228" s="37"/>
      <c r="D228" s="185" t="s">
        <v>254</v>
      </c>
      <c r="E228" s="37"/>
      <c r="F228" s="218" t="s">
        <v>279</v>
      </c>
      <c r="G228" s="37"/>
      <c r="H228" s="37"/>
      <c r="I228" s="219"/>
      <c r="J228" s="37"/>
      <c r="K228" s="37"/>
      <c r="L228" s="38"/>
      <c r="M228" s="220"/>
      <c r="N228" s="221"/>
      <c r="O228" s="76"/>
      <c r="P228" s="76"/>
      <c r="Q228" s="76"/>
      <c r="R228" s="76"/>
      <c r="S228" s="76"/>
      <c r="T228" s="7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8" t="s">
        <v>254</v>
      </c>
      <c r="AU228" s="18" t="s">
        <v>146</v>
      </c>
    </row>
    <row r="229" s="2" customFormat="1" ht="24.15" customHeight="1">
      <c r="A229" s="37"/>
      <c r="B229" s="170"/>
      <c r="C229" s="208" t="s">
        <v>280</v>
      </c>
      <c r="D229" s="208" t="s">
        <v>169</v>
      </c>
      <c r="E229" s="209" t="s">
        <v>281</v>
      </c>
      <c r="F229" s="210" t="s">
        <v>282</v>
      </c>
      <c r="G229" s="211" t="s">
        <v>143</v>
      </c>
      <c r="H229" s="212">
        <v>90.989999999999995</v>
      </c>
      <c r="I229" s="213"/>
      <c r="J229" s="214">
        <f>ROUND(I229*H229,2)</f>
        <v>0</v>
      </c>
      <c r="K229" s="210" t="s">
        <v>144</v>
      </c>
      <c r="L229" s="215"/>
      <c r="M229" s="216" t="s">
        <v>1</v>
      </c>
      <c r="N229" s="217" t="s">
        <v>39</v>
      </c>
      <c r="O229" s="76"/>
      <c r="P229" s="180">
        <f>O229*H229</f>
        <v>0</v>
      </c>
      <c r="Q229" s="180">
        <v>0</v>
      </c>
      <c r="R229" s="180">
        <f>Q229*H229</f>
        <v>0</v>
      </c>
      <c r="S229" s="180">
        <v>0</v>
      </c>
      <c r="T229" s="18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82" t="s">
        <v>157</v>
      </c>
      <c r="AT229" s="182" t="s">
        <v>169</v>
      </c>
      <c r="AU229" s="182" t="s">
        <v>146</v>
      </c>
      <c r="AY229" s="18" t="s">
        <v>137</v>
      </c>
      <c r="BE229" s="183">
        <f>IF(N229="základní",J229,0)</f>
        <v>0</v>
      </c>
      <c r="BF229" s="183">
        <f>IF(N229="snížená",J229,0)</f>
        <v>0</v>
      </c>
      <c r="BG229" s="183">
        <f>IF(N229="zákl. přenesená",J229,0)</f>
        <v>0</v>
      </c>
      <c r="BH229" s="183">
        <f>IF(N229="sníž. přenesená",J229,0)</f>
        <v>0</v>
      </c>
      <c r="BI229" s="183">
        <f>IF(N229="nulová",J229,0)</f>
        <v>0</v>
      </c>
      <c r="BJ229" s="18" t="s">
        <v>146</v>
      </c>
      <c r="BK229" s="183">
        <f>ROUND(I229*H229,2)</f>
        <v>0</v>
      </c>
      <c r="BL229" s="18" t="s">
        <v>188</v>
      </c>
      <c r="BM229" s="182" t="s">
        <v>283</v>
      </c>
    </row>
    <row r="230" s="2" customFormat="1" ht="37.8" customHeight="1">
      <c r="A230" s="37"/>
      <c r="B230" s="170"/>
      <c r="C230" s="171" t="s">
        <v>218</v>
      </c>
      <c r="D230" s="171" t="s">
        <v>140</v>
      </c>
      <c r="E230" s="172" t="s">
        <v>284</v>
      </c>
      <c r="F230" s="173" t="s">
        <v>285</v>
      </c>
      <c r="G230" s="174" t="s">
        <v>155</v>
      </c>
      <c r="H230" s="175">
        <v>12</v>
      </c>
      <c r="I230" s="176"/>
      <c r="J230" s="177">
        <f>ROUND(I230*H230,2)</f>
        <v>0</v>
      </c>
      <c r="K230" s="173" t="s">
        <v>144</v>
      </c>
      <c r="L230" s="38"/>
      <c r="M230" s="178" t="s">
        <v>1</v>
      </c>
      <c r="N230" s="179" t="s">
        <v>39</v>
      </c>
      <c r="O230" s="76"/>
      <c r="P230" s="180">
        <f>O230*H230</f>
        <v>0</v>
      </c>
      <c r="Q230" s="180">
        <v>0</v>
      </c>
      <c r="R230" s="180">
        <f>Q230*H230</f>
        <v>0</v>
      </c>
      <c r="S230" s="180">
        <v>0</v>
      </c>
      <c r="T230" s="18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82" t="s">
        <v>188</v>
      </c>
      <c r="AT230" s="182" t="s">
        <v>140</v>
      </c>
      <c r="AU230" s="182" t="s">
        <v>146</v>
      </c>
      <c r="AY230" s="18" t="s">
        <v>137</v>
      </c>
      <c r="BE230" s="183">
        <f>IF(N230="základní",J230,0)</f>
        <v>0</v>
      </c>
      <c r="BF230" s="183">
        <f>IF(N230="snížená",J230,0)</f>
        <v>0</v>
      </c>
      <c r="BG230" s="183">
        <f>IF(N230="zákl. přenesená",J230,0)</f>
        <v>0</v>
      </c>
      <c r="BH230" s="183">
        <f>IF(N230="sníž. přenesená",J230,0)</f>
        <v>0</v>
      </c>
      <c r="BI230" s="183">
        <f>IF(N230="nulová",J230,0)</f>
        <v>0</v>
      </c>
      <c r="BJ230" s="18" t="s">
        <v>146</v>
      </c>
      <c r="BK230" s="183">
        <f>ROUND(I230*H230,2)</f>
        <v>0</v>
      </c>
      <c r="BL230" s="18" t="s">
        <v>188</v>
      </c>
      <c r="BM230" s="182" t="s">
        <v>286</v>
      </c>
    </row>
    <row r="231" s="2" customFormat="1">
      <c r="A231" s="37"/>
      <c r="B231" s="38"/>
      <c r="C231" s="37"/>
      <c r="D231" s="185" t="s">
        <v>254</v>
      </c>
      <c r="E231" s="37"/>
      <c r="F231" s="218" t="s">
        <v>279</v>
      </c>
      <c r="G231" s="37"/>
      <c r="H231" s="37"/>
      <c r="I231" s="219"/>
      <c r="J231" s="37"/>
      <c r="K231" s="37"/>
      <c r="L231" s="38"/>
      <c r="M231" s="220"/>
      <c r="N231" s="221"/>
      <c r="O231" s="76"/>
      <c r="P231" s="76"/>
      <c r="Q231" s="76"/>
      <c r="R231" s="76"/>
      <c r="S231" s="76"/>
      <c r="T231" s="7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8" t="s">
        <v>254</v>
      </c>
      <c r="AU231" s="18" t="s">
        <v>146</v>
      </c>
    </row>
    <row r="232" s="2" customFormat="1" ht="16.5" customHeight="1">
      <c r="A232" s="37"/>
      <c r="B232" s="170"/>
      <c r="C232" s="208" t="s">
        <v>287</v>
      </c>
      <c r="D232" s="208" t="s">
        <v>169</v>
      </c>
      <c r="E232" s="209" t="s">
        <v>288</v>
      </c>
      <c r="F232" s="210" t="s">
        <v>289</v>
      </c>
      <c r="G232" s="211" t="s">
        <v>143</v>
      </c>
      <c r="H232" s="212">
        <v>19.199999999999999</v>
      </c>
      <c r="I232" s="213"/>
      <c r="J232" s="214">
        <f>ROUND(I232*H232,2)</f>
        <v>0</v>
      </c>
      <c r="K232" s="210" t="s">
        <v>144</v>
      </c>
      <c r="L232" s="215"/>
      <c r="M232" s="216" t="s">
        <v>1</v>
      </c>
      <c r="N232" s="217" t="s">
        <v>39</v>
      </c>
      <c r="O232" s="76"/>
      <c r="P232" s="180">
        <f>O232*H232</f>
        <v>0</v>
      </c>
      <c r="Q232" s="180">
        <v>0</v>
      </c>
      <c r="R232" s="180">
        <f>Q232*H232</f>
        <v>0</v>
      </c>
      <c r="S232" s="180">
        <v>0</v>
      </c>
      <c r="T232" s="181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82" t="s">
        <v>157</v>
      </c>
      <c r="AT232" s="182" t="s">
        <v>169</v>
      </c>
      <c r="AU232" s="182" t="s">
        <v>146</v>
      </c>
      <c r="AY232" s="18" t="s">
        <v>137</v>
      </c>
      <c r="BE232" s="183">
        <f>IF(N232="základní",J232,0)</f>
        <v>0</v>
      </c>
      <c r="BF232" s="183">
        <f>IF(N232="snížená",J232,0)</f>
        <v>0</v>
      </c>
      <c r="BG232" s="183">
        <f>IF(N232="zákl. přenesená",J232,0)</f>
        <v>0</v>
      </c>
      <c r="BH232" s="183">
        <f>IF(N232="sníž. přenesená",J232,0)</f>
        <v>0</v>
      </c>
      <c r="BI232" s="183">
        <f>IF(N232="nulová",J232,0)</f>
        <v>0</v>
      </c>
      <c r="BJ232" s="18" t="s">
        <v>146</v>
      </c>
      <c r="BK232" s="183">
        <f>ROUND(I232*H232,2)</f>
        <v>0</v>
      </c>
      <c r="BL232" s="18" t="s">
        <v>188</v>
      </c>
      <c r="BM232" s="182" t="s">
        <v>290</v>
      </c>
    </row>
    <row r="233" s="2" customFormat="1" ht="16.5" customHeight="1">
      <c r="A233" s="37"/>
      <c r="B233" s="170"/>
      <c r="C233" s="171" t="s">
        <v>222</v>
      </c>
      <c r="D233" s="171" t="s">
        <v>140</v>
      </c>
      <c r="E233" s="172" t="s">
        <v>291</v>
      </c>
      <c r="F233" s="173" t="s">
        <v>292</v>
      </c>
      <c r="G233" s="174" t="s">
        <v>166</v>
      </c>
      <c r="H233" s="175">
        <v>288.39999999999998</v>
      </c>
      <c r="I233" s="176"/>
      <c r="J233" s="177">
        <f>ROUND(I233*H233,2)</f>
        <v>0</v>
      </c>
      <c r="K233" s="173" t="s">
        <v>1</v>
      </c>
      <c r="L233" s="38"/>
      <c r="M233" s="178" t="s">
        <v>1</v>
      </c>
      <c r="N233" s="179" t="s">
        <v>39</v>
      </c>
      <c r="O233" s="76"/>
      <c r="P233" s="180">
        <f>O233*H233</f>
        <v>0</v>
      </c>
      <c r="Q233" s="180">
        <v>0</v>
      </c>
      <c r="R233" s="180">
        <f>Q233*H233</f>
        <v>0</v>
      </c>
      <c r="S233" s="180">
        <v>0</v>
      </c>
      <c r="T233" s="18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82" t="s">
        <v>188</v>
      </c>
      <c r="AT233" s="182" t="s">
        <v>140</v>
      </c>
      <c r="AU233" s="182" t="s">
        <v>146</v>
      </c>
      <c r="AY233" s="18" t="s">
        <v>137</v>
      </c>
      <c r="BE233" s="183">
        <f>IF(N233="základní",J233,0)</f>
        <v>0</v>
      </c>
      <c r="BF233" s="183">
        <f>IF(N233="snížená",J233,0)</f>
        <v>0</v>
      </c>
      <c r="BG233" s="183">
        <f>IF(N233="zákl. přenesená",J233,0)</f>
        <v>0</v>
      </c>
      <c r="BH233" s="183">
        <f>IF(N233="sníž. přenesená",J233,0)</f>
        <v>0</v>
      </c>
      <c r="BI233" s="183">
        <f>IF(N233="nulová",J233,0)</f>
        <v>0</v>
      </c>
      <c r="BJ233" s="18" t="s">
        <v>146</v>
      </c>
      <c r="BK233" s="183">
        <f>ROUND(I233*H233,2)</f>
        <v>0</v>
      </c>
      <c r="BL233" s="18" t="s">
        <v>188</v>
      </c>
      <c r="BM233" s="182" t="s">
        <v>293</v>
      </c>
    </row>
    <row r="234" s="13" customFormat="1">
      <c r="A234" s="13"/>
      <c r="B234" s="184"/>
      <c r="C234" s="13"/>
      <c r="D234" s="185" t="s">
        <v>147</v>
      </c>
      <c r="E234" s="186" t="s">
        <v>1</v>
      </c>
      <c r="F234" s="187" t="s">
        <v>148</v>
      </c>
      <c r="G234" s="13"/>
      <c r="H234" s="186" t="s">
        <v>1</v>
      </c>
      <c r="I234" s="188"/>
      <c r="J234" s="13"/>
      <c r="K234" s="13"/>
      <c r="L234" s="184"/>
      <c r="M234" s="189"/>
      <c r="N234" s="190"/>
      <c r="O234" s="190"/>
      <c r="P234" s="190"/>
      <c r="Q234" s="190"/>
      <c r="R234" s="190"/>
      <c r="S234" s="190"/>
      <c r="T234" s="19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86" t="s">
        <v>147</v>
      </c>
      <c r="AU234" s="186" t="s">
        <v>146</v>
      </c>
      <c r="AV234" s="13" t="s">
        <v>80</v>
      </c>
      <c r="AW234" s="13" t="s">
        <v>30</v>
      </c>
      <c r="AX234" s="13" t="s">
        <v>73</v>
      </c>
      <c r="AY234" s="186" t="s">
        <v>137</v>
      </c>
    </row>
    <row r="235" s="14" customFormat="1">
      <c r="A235" s="14"/>
      <c r="B235" s="192"/>
      <c r="C235" s="14"/>
      <c r="D235" s="185" t="s">
        <v>147</v>
      </c>
      <c r="E235" s="193" t="s">
        <v>1</v>
      </c>
      <c r="F235" s="194" t="s">
        <v>294</v>
      </c>
      <c r="G235" s="14"/>
      <c r="H235" s="195">
        <v>198.40000000000001</v>
      </c>
      <c r="I235" s="196"/>
      <c r="J235" s="14"/>
      <c r="K235" s="14"/>
      <c r="L235" s="192"/>
      <c r="M235" s="197"/>
      <c r="N235" s="198"/>
      <c r="O235" s="198"/>
      <c r="P235" s="198"/>
      <c r="Q235" s="198"/>
      <c r="R235" s="198"/>
      <c r="S235" s="198"/>
      <c r="T235" s="19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193" t="s">
        <v>147</v>
      </c>
      <c r="AU235" s="193" t="s">
        <v>146</v>
      </c>
      <c r="AV235" s="14" t="s">
        <v>146</v>
      </c>
      <c r="AW235" s="14" t="s">
        <v>30</v>
      </c>
      <c r="AX235" s="14" t="s">
        <v>73</v>
      </c>
      <c r="AY235" s="193" t="s">
        <v>137</v>
      </c>
    </row>
    <row r="236" s="13" customFormat="1">
      <c r="A236" s="13"/>
      <c r="B236" s="184"/>
      <c r="C236" s="13"/>
      <c r="D236" s="185" t="s">
        <v>147</v>
      </c>
      <c r="E236" s="186" t="s">
        <v>1</v>
      </c>
      <c r="F236" s="187" t="s">
        <v>150</v>
      </c>
      <c r="G236" s="13"/>
      <c r="H236" s="186" t="s">
        <v>1</v>
      </c>
      <c r="I236" s="188"/>
      <c r="J236" s="13"/>
      <c r="K236" s="13"/>
      <c r="L236" s="184"/>
      <c r="M236" s="189"/>
      <c r="N236" s="190"/>
      <c r="O236" s="190"/>
      <c r="P236" s="190"/>
      <c r="Q236" s="190"/>
      <c r="R236" s="190"/>
      <c r="S236" s="190"/>
      <c r="T236" s="19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86" t="s">
        <v>147</v>
      </c>
      <c r="AU236" s="186" t="s">
        <v>146</v>
      </c>
      <c r="AV236" s="13" t="s">
        <v>80</v>
      </c>
      <c r="AW236" s="13" t="s">
        <v>30</v>
      </c>
      <c r="AX236" s="13" t="s">
        <v>73</v>
      </c>
      <c r="AY236" s="186" t="s">
        <v>137</v>
      </c>
    </row>
    <row r="237" s="14" customFormat="1">
      <c r="A237" s="14"/>
      <c r="B237" s="192"/>
      <c r="C237" s="14"/>
      <c r="D237" s="185" t="s">
        <v>147</v>
      </c>
      <c r="E237" s="193" t="s">
        <v>1</v>
      </c>
      <c r="F237" s="194" t="s">
        <v>295</v>
      </c>
      <c r="G237" s="14"/>
      <c r="H237" s="195">
        <v>90</v>
      </c>
      <c r="I237" s="196"/>
      <c r="J237" s="14"/>
      <c r="K237" s="14"/>
      <c r="L237" s="192"/>
      <c r="M237" s="197"/>
      <c r="N237" s="198"/>
      <c r="O237" s="198"/>
      <c r="P237" s="198"/>
      <c r="Q237" s="198"/>
      <c r="R237" s="198"/>
      <c r="S237" s="198"/>
      <c r="T237" s="19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193" t="s">
        <v>147</v>
      </c>
      <c r="AU237" s="193" t="s">
        <v>146</v>
      </c>
      <c r="AV237" s="14" t="s">
        <v>146</v>
      </c>
      <c r="AW237" s="14" t="s">
        <v>30</v>
      </c>
      <c r="AX237" s="14" t="s">
        <v>73</v>
      </c>
      <c r="AY237" s="193" t="s">
        <v>137</v>
      </c>
    </row>
    <row r="238" s="15" customFormat="1">
      <c r="A238" s="15"/>
      <c r="B238" s="200"/>
      <c r="C238" s="15"/>
      <c r="D238" s="185" t="s">
        <v>147</v>
      </c>
      <c r="E238" s="201" t="s">
        <v>1</v>
      </c>
      <c r="F238" s="202" t="s">
        <v>152</v>
      </c>
      <c r="G238" s="15"/>
      <c r="H238" s="203">
        <v>288.39999999999998</v>
      </c>
      <c r="I238" s="204"/>
      <c r="J238" s="15"/>
      <c r="K238" s="15"/>
      <c r="L238" s="200"/>
      <c r="M238" s="205"/>
      <c r="N238" s="206"/>
      <c r="O238" s="206"/>
      <c r="P238" s="206"/>
      <c r="Q238" s="206"/>
      <c r="R238" s="206"/>
      <c r="S238" s="206"/>
      <c r="T238" s="207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01" t="s">
        <v>147</v>
      </c>
      <c r="AU238" s="201" t="s">
        <v>146</v>
      </c>
      <c r="AV238" s="15" t="s">
        <v>145</v>
      </c>
      <c r="AW238" s="15" t="s">
        <v>30</v>
      </c>
      <c r="AX238" s="15" t="s">
        <v>80</v>
      </c>
      <c r="AY238" s="201" t="s">
        <v>137</v>
      </c>
    </row>
    <row r="239" s="2" customFormat="1" ht="16.5" customHeight="1">
      <c r="A239" s="37"/>
      <c r="B239" s="170"/>
      <c r="C239" s="171" t="s">
        <v>296</v>
      </c>
      <c r="D239" s="171" t="s">
        <v>140</v>
      </c>
      <c r="E239" s="172" t="s">
        <v>297</v>
      </c>
      <c r="F239" s="173" t="s">
        <v>298</v>
      </c>
      <c r="G239" s="174" t="s">
        <v>166</v>
      </c>
      <c r="H239" s="175">
        <v>288.39999999999998</v>
      </c>
      <c r="I239" s="176"/>
      <c r="J239" s="177">
        <f>ROUND(I239*H239,2)</f>
        <v>0</v>
      </c>
      <c r="K239" s="173" t="s">
        <v>1</v>
      </c>
      <c r="L239" s="38"/>
      <c r="M239" s="178" t="s">
        <v>1</v>
      </c>
      <c r="N239" s="179" t="s">
        <v>39</v>
      </c>
      <c r="O239" s="76"/>
      <c r="P239" s="180">
        <f>O239*H239</f>
        <v>0</v>
      </c>
      <c r="Q239" s="180">
        <v>0</v>
      </c>
      <c r="R239" s="180">
        <f>Q239*H239</f>
        <v>0</v>
      </c>
      <c r="S239" s="180">
        <v>0</v>
      </c>
      <c r="T239" s="18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82" t="s">
        <v>188</v>
      </c>
      <c r="AT239" s="182" t="s">
        <v>140</v>
      </c>
      <c r="AU239" s="182" t="s">
        <v>146</v>
      </c>
      <c r="AY239" s="18" t="s">
        <v>137</v>
      </c>
      <c r="BE239" s="183">
        <f>IF(N239="základní",J239,0)</f>
        <v>0</v>
      </c>
      <c r="BF239" s="183">
        <f>IF(N239="snížená",J239,0)</f>
        <v>0</v>
      </c>
      <c r="BG239" s="183">
        <f>IF(N239="zákl. přenesená",J239,0)</f>
        <v>0</v>
      </c>
      <c r="BH239" s="183">
        <f>IF(N239="sníž. přenesená",J239,0)</f>
        <v>0</v>
      </c>
      <c r="BI239" s="183">
        <f>IF(N239="nulová",J239,0)</f>
        <v>0</v>
      </c>
      <c r="BJ239" s="18" t="s">
        <v>146</v>
      </c>
      <c r="BK239" s="183">
        <f>ROUND(I239*H239,2)</f>
        <v>0</v>
      </c>
      <c r="BL239" s="18" t="s">
        <v>188</v>
      </c>
      <c r="BM239" s="182" t="s">
        <v>299</v>
      </c>
    </row>
    <row r="240" s="13" customFormat="1">
      <c r="A240" s="13"/>
      <c r="B240" s="184"/>
      <c r="C240" s="13"/>
      <c r="D240" s="185" t="s">
        <v>147</v>
      </c>
      <c r="E240" s="186" t="s">
        <v>1</v>
      </c>
      <c r="F240" s="187" t="s">
        <v>148</v>
      </c>
      <c r="G240" s="13"/>
      <c r="H240" s="186" t="s">
        <v>1</v>
      </c>
      <c r="I240" s="188"/>
      <c r="J240" s="13"/>
      <c r="K240" s="13"/>
      <c r="L240" s="184"/>
      <c r="M240" s="189"/>
      <c r="N240" s="190"/>
      <c r="O240" s="190"/>
      <c r="P240" s="190"/>
      <c r="Q240" s="190"/>
      <c r="R240" s="190"/>
      <c r="S240" s="190"/>
      <c r="T240" s="19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86" t="s">
        <v>147</v>
      </c>
      <c r="AU240" s="186" t="s">
        <v>146</v>
      </c>
      <c r="AV240" s="13" t="s">
        <v>80</v>
      </c>
      <c r="AW240" s="13" t="s">
        <v>30</v>
      </c>
      <c r="AX240" s="13" t="s">
        <v>73</v>
      </c>
      <c r="AY240" s="186" t="s">
        <v>137</v>
      </c>
    </row>
    <row r="241" s="14" customFormat="1">
      <c r="A241" s="14"/>
      <c r="B241" s="192"/>
      <c r="C241" s="14"/>
      <c r="D241" s="185" t="s">
        <v>147</v>
      </c>
      <c r="E241" s="193" t="s">
        <v>1</v>
      </c>
      <c r="F241" s="194" t="s">
        <v>294</v>
      </c>
      <c r="G241" s="14"/>
      <c r="H241" s="195">
        <v>198.40000000000001</v>
      </c>
      <c r="I241" s="196"/>
      <c r="J241" s="14"/>
      <c r="K241" s="14"/>
      <c r="L241" s="192"/>
      <c r="M241" s="197"/>
      <c r="N241" s="198"/>
      <c r="O241" s="198"/>
      <c r="P241" s="198"/>
      <c r="Q241" s="198"/>
      <c r="R241" s="198"/>
      <c r="S241" s="198"/>
      <c r="T241" s="19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193" t="s">
        <v>147</v>
      </c>
      <c r="AU241" s="193" t="s">
        <v>146</v>
      </c>
      <c r="AV241" s="14" t="s">
        <v>146</v>
      </c>
      <c r="AW241" s="14" t="s">
        <v>30</v>
      </c>
      <c r="AX241" s="14" t="s">
        <v>73</v>
      </c>
      <c r="AY241" s="193" t="s">
        <v>137</v>
      </c>
    </row>
    <row r="242" s="13" customFormat="1">
      <c r="A242" s="13"/>
      <c r="B242" s="184"/>
      <c r="C242" s="13"/>
      <c r="D242" s="185" t="s">
        <v>147</v>
      </c>
      <c r="E242" s="186" t="s">
        <v>1</v>
      </c>
      <c r="F242" s="187" t="s">
        <v>150</v>
      </c>
      <c r="G242" s="13"/>
      <c r="H242" s="186" t="s">
        <v>1</v>
      </c>
      <c r="I242" s="188"/>
      <c r="J242" s="13"/>
      <c r="K242" s="13"/>
      <c r="L242" s="184"/>
      <c r="M242" s="189"/>
      <c r="N242" s="190"/>
      <c r="O242" s="190"/>
      <c r="P242" s="190"/>
      <c r="Q242" s="190"/>
      <c r="R242" s="190"/>
      <c r="S242" s="190"/>
      <c r="T242" s="19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86" t="s">
        <v>147</v>
      </c>
      <c r="AU242" s="186" t="s">
        <v>146</v>
      </c>
      <c r="AV242" s="13" t="s">
        <v>80</v>
      </c>
      <c r="AW242" s="13" t="s">
        <v>30</v>
      </c>
      <c r="AX242" s="13" t="s">
        <v>73</v>
      </c>
      <c r="AY242" s="186" t="s">
        <v>137</v>
      </c>
    </row>
    <row r="243" s="14" customFormat="1">
      <c r="A243" s="14"/>
      <c r="B243" s="192"/>
      <c r="C243" s="14"/>
      <c r="D243" s="185" t="s">
        <v>147</v>
      </c>
      <c r="E243" s="193" t="s">
        <v>1</v>
      </c>
      <c r="F243" s="194" t="s">
        <v>295</v>
      </c>
      <c r="G243" s="14"/>
      <c r="H243" s="195">
        <v>90</v>
      </c>
      <c r="I243" s="196"/>
      <c r="J243" s="14"/>
      <c r="K243" s="14"/>
      <c r="L243" s="192"/>
      <c r="M243" s="197"/>
      <c r="N243" s="198"/>
      <c r="O243" s="198"/>
      <c r="P243" s="198"/>
      <c r="Q243" s="198"/>
      <c r="R243" s="198"/>
      <c r="S243" s="198"/>
      <c r="T243" s="19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193" t="s">
        <v>147</v>
      </c>
      <c r="AU243" s="193" t="s">
        <v>146</v>
      </c>
      <c r="AV243" s="14" t="s">
        <v>146</v>
      </c>
      <c r="AW243" s="14" t="s">
        <v>30</v>
      </c>
      <c r="AX243" s="14" t="s">
        <v>73</v>
      </c>
      <c r="AY243" s="193" t="s">
        <v>137</v>
      </c>
    </row>
    <row r="244" s="15" customFormat="1">
      <c r="A244" s="15"/>
      <c r="B244" s="200"/>
      <c r="C244" s="15"/>
      <c r="D244" s="185" t="s">
        <v>147</v>
      </c>
      <c r="E244" s="201" t="s">
        <v>1</v>
      </c>
      <c r="F244" s="202" t="s">
        <v>152</v>
      </c>
      <c r="G244" s="15"/>
      <c r="H244" s="203">
        <v>288.39999999999998</v>
      </c>
      <c r="I244" s="204"/>
      <c r="J244" s="15"/>
      <c r="K244" s="15"/>
      <c r="L244" s="200"/>
      <c r="M244" s="205"/>
      <c r="N244" s="206"/>
      <c r="O244" s="206"/>
      <c r="P244" s="206"/>
      <c r="Q244" s="206"/>
      <c r="R244" s="206"/>
      <c r="S244" s="206"/>
      <c r="T244" s="207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01" t="s">
        <v>147</v>
      </c>
      <c r="AU244" s="201" t="s">
        <v>146</v>
      </c>
      <c r="AV244" s="15" t="s">
        <v>145</v>
      </c>
      <c r="AW244" s="15" t="s">
        <v>30</v>
      </c>
      <c r="AX244" s="15" t="s">
        <v>80</v>
      </c>
      <c r="AY244" s="201" t="s">
        <v>137</v>
      </c>
    </row>
    <row r="245" s="2" customFormat="1" ht="24.15" customHeight="1">
      <c r="A245" s="37"/>
      <c r="B245" s="170"/>
      <c r="C245" s="171" t="s">
        <v>300</v>
      </c>
      <c r="D245" s="171" t="s">
        <v>140</v>
      </c>
      <c r="E245" s="172" t="s">
        <v>301</v>
      </c>
      <c r="F245" s="173" t="s">
        <v>302</v>
      </c>
      <c r="G245" s="174" t="s">
        <v>303</v>
      </c>
      <c r="H245" s="175">
        <v>1</v>
      </c>
      <c r="I245" s="176"/>
      <c r="J245" s="177">
        <f>ROUND(I245*H245,2)</f>
        <v>0</v>
      </c>
      <c r="K245" s="173" t="s">
        <v>1</v>
      </c>
      <c r="L245" s="38"/>
      <c r="M245" s="178" t="s">
        <v>1</v>
      </c>
      <c r="N245" s="179" t="s">
        <v>39</v>
      </c>
      <c r="O245" s="76"/>
      <c r="P245" s="180">
        <f>O245*H245</f>
        <v>0</v>
      </c>
      <c r="Q245" s="180">
        <v>0</v>
      </c>
      <c r="R245" s="180">
        <f>Q245*H245</f>
        <v>0</v>
      </c>
      <c r="S245" s="180">
        <v>0</v>
      </c>
      <c r="T245" s="18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82" t="s">
        <v>188</v>
      </c>
      <c r="AT245" s="182" t="s">
        <v>140</v>
      </c>
      <c r="AU245" s="182" t="s">
        <v>146</v>
      </c>
      <c r="AY245" s="18" t="s">
        <v>137</v>
      </c>
      <c r="BE245" s="183">
        <f>IF(N245="základní",J245,0)</f>
        <v>0</v>
      </c>
      <c r="BF245" s="183">
        <f>IF(N245="snížená",J245,0)</f>
        <v>0</v>
      </c>
      <c r="BG245" s="183">
        <f>IF(N245="zákl. přenesená",J245,0)</f>
        <v>0</v>
      </c>
      <c r="BH245" s="183">
        <f>IF(N245="sníž. přenesená",J245,0)</f>
        <v>0</v>
      </c>
      <c r="BI245" s="183">
        <f>IF(N245="nulová",J245,0)</f>
        <v>0</v>
      </c>
      <c r="BJ245" s="18" t="s">
        <v>146</v>
      </c>
      <c r="BK245" s="183">
        <f>ROUND(I245*H245,2)</f>
        <v>0</v>
      </c>
      <c r="BL245" s="18" t="s">
        <v>188</v>
      </c>
      <c r="BM245" s="182" t="s">
        <v>304</v>
      </c>
    </row>
    <row r="246" s="2" customFormat="1" ht="37.8" customHeight="1">
      <c r="A246" s="37"/>
      <c r="B246" s="170"/>
      <c r="C246" s="171" t="s">
        <v>157</v>
      </c>
      <c r="D246" s="171" t="s">
        <v>140</v>
      </c>
      <c r="E246" s="172" t="s">
        <v>305</v>
      </c>
      <c r="F246" s="173" t="s">
        <v>306</v>
      </c>
      <c r="G246" s="174" t="s">
        <v>155</v>
      </c>
      <c r="H246" s="175">
        <v>24</v>
      </c>
      <c r="I246" s="176"/>
      <c r="J246" s="177">
        <f>ROUND(I246*H246,2)</f>
        <v>0</v>
      </c>
      <c r="K246" s="173" t="s">
        <v>144</v>
      </c>
      <c r="L246" s="38"/>
      <c r="M246" s="178" t="s">
        <v>1</v>
      </c>
      <c r="N246" s="179" t="s">
        <v>39</v>
      </c>
      <c r="O246" s="76"/>
      <c r="P246" s="180">
        <f>O246*H246</f>
        <v>0</v>
      </c>
      <c r="Q246" s="180">
        <v>0</v>
      </c>
      <c r="R246" s="180">
        <f>Q246*H246</f>
        <v>0</v>
      </c>
      <c r="S246" s="180">
        <v>0</v>
      </c>
      <c r="T246" s="18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82" t="s">
        <v>188</v>
      </c>
      <c r="AT246" s="182" t="s">
        <v>140</v>
      </c>
      <c r="AU246" s="182" t="s">
        <v>146</v>
      </c>
      <c r="AY246" s="18" t="s">
        <v>137</v>
      </c>
      <c r="BE246" s="183">
        <f>IF(N246="základní",J246,0)</f>
        <v>0</v>
      </c>
      <c r="BF246" s="183">
        <f>IF(N246="snížená",J246,0)</f>
        <v>0</v>
      </c>
      <c r="BG246" s="183">
        <f>IF(N246="zákl. přenesená",J246,0)</f>
        <v>0</v>
      </c>
      <c r="BH246" s="183">
        <f>IF(N246="sníž. přenesená",J246,0)</f>
        <v>0</v>
      </c>
      <c r="BI246" s="183">
        <f>IF(N246="nulová",J246,0)</f>
        <v>0</v>
      </c>
      <c r="BJ246" s="18" t="s">
        <v>146</v>
      </c>
      <c r="BK246" s="183">
        <f>ROUND(I246*H246,2)</f>
        <v>0</v>
      </c>
      <c r="BL246" s="18" t="s">
        <v>188</v>
      </c>
      <c r="BM246" s="182" t="s">
        <v>307</v>
      </c>
    </row>
    <row r="247" s="14" customFormat="1">
      <c r="A247" s="14"/>
      <c r="B247" s="192"/>
      <c r="C247" s="14"/>
      <c r="D247" s="185" t="s">
        <v>147</v>
      </c>
      <c r="E247" s="193" t="s">
        <v>1</v>
      </c>
      <c r="F247" s="194" t="s">
        <v>271</v>
      </c>
      <c r="G247" s="14"/>
      <c r="H247" s="195">
        <v>24</v>
      </c>
      <c r="I247" s="196"/>
      <c r="J247" s="14"/>
      <c r="K247" s="14"/>
      <c r="L247" s="192"/>
      <c r="M247" s="197"/>
      <c r="N247" s="198"/>
      <c r="O247" s="198"/>
      <c r="P247" s="198"/>
      <c r="Q247" s="198"/>
      <c r="R247" s="198"/>
      <c r="S247" s="198"/>
      <c r="T247" s="19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193" t="s">
        <v>147</v>
      </c>
      <c r="AU247" s="193" t="s">
        <v>146</v>
      </c>
      <c r="AV247" s="14" t="s">
        <v>146</v>
      </c>
      <c r="AW247" s="14" t="s">
        <v>30</v>
      </c>
      <c r="AX247" s="14" t="s">
        <v>73</v>
      </c>
      <c r="AY247" s="193" t="s">
        <v>137</v>
      </c>
    </row>
    <row r="248" s="15" customFormat="1">
      <c r="A248" s="15"/>
      <c r="B248" s="200"/>
      <c r="C248" s="15"/>
      <c r="D248" s="185" t="s">
        <v>147</v>
      </c>
      <c r="E248" s="201" t="s">
        <v>1</v>
      </c>
      <c r="F248" s="202" t="s">
        <v>152</v>
      </c>
      <c r="G248" s="15"/>
      <c r="H248" s="203">
        <v>24</v>
      </c>
      <c r="I248" s="204"/>
      <c r="J248" s="15"/>
      <c r="K248" s="15"/>
      <c r="L248" s="200"/>
      <c r="M248" s="205"/>
      <c r="N248" s="206"/>
      <c r="O248" s="206"/>
      <c r="P248" s="206"/>
      <c r="Q248" s="206"/>
      <c r="R248" s="206"/>
      <c r="S248" s="206"/>
      <c r="T248" s="207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01" t="s">
        <v>147</v>
      </c>
      <c r="AU248" s="201" t="s">
        <v>146</v>
      </c>
      <c r="AV248" s="15" t="s">
        <v>145</v>
      </c>
      <c r="AW248" s="15" t="s">
        <v>30</v>
      </c>
      <c r="AX248" s="15" t="s">
        <v>80</v>
      </c>
      <c r="AY248" s="201" t="s">
        <v>137</v>
      </c>
    </row>
    <row r="249" s="2" customFormat="1" ht="44.25" customHeight="1">
      <c r="A249" s="37"/>
      <c r="B249" s="170"/>
      <c r="C249" s="171" t="s">
        <v>308</v>
      </c>
      <c r="D249" s="171" t="s">
        <v>140</v>
      </c>
      <c r="E249" s="172" t="s">
        <v>309</v>
      </c>
      <c r="F249" s="173" t="s">
        <v>310</v>
      </c>
      <c r="G249" s="174" t="s">
        <v>155</v>
      </c>
      <c r="H249" s="175">
        <v>32</v>
      </c>
      <c r="I249" s="176"/>
      <c r="J249" s="177">
        <f>ROUND(I249*H249,2)</f>
        <v>0</v>
      </c>
      <c r="K249" s="173" t="s">
        <v>144</v>
      </c>
      <c r="L249" s="38"/>
      <c r="M249" s="178" t="s">
        <v>1</v>
      </c>
      <c r="N249" s="179" t="s">
        <v>39</v>
      </c>
      <c r="O249" s="76"/>
      <c r="P249" s="180">
        <f>O249*H249</f>
        <v>0</v>
      </c>
      <c r="Q249" s="180">
        <v>0</v>
      </c>
      <c r="R249" s="180">
        <f>Q249*H249</f>
        <v>0</v>
      </c>
      <c r="S249" s="180">
        <v>0</v>
      </c>
      <c r="T249" s="18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82" t="s">
        <v>188</v>
      </c>
      <c r="AT249" s="182" t="s">
        <v>140</v>
      </c>
      <c r="AU249" s="182" t="s">
        <v>146</v>
      </c>
      <c r="AY249" s="18" t="s">
        <v>137</v>
      </c>
      <c r="BE249" s="183">
        <f>IF(N249="základní",J249,0)</f>
        <v>0</v>
      </c>
      <c r="BF249" s="183">
        <f>IF(N249="snížená",J249,0)</f>
        <v>0</v>
      </c>
      <c r="BG249" s="183">
        <f>IF(N249="zákl. přenesená",J249,0)</f>
        <v>0</v>
      </c>
      <c r="BH249" s="183">
        <f>IF(N249="sníž. přenesená",J249,0)</f>
        <v>0</v>
      </c>
      <c r="BI249" s="183">
        <f>IF(N249="nulová",J249,0)</f>
        <v>0</v>
      </c>
      <c r="BJ249" s="18" t="s">
        <v>146</v>
      </c>
      <c r="BK249" s="183">
        <f>ROUND(I249*H249,2)</f>
        <v>0</v>
      </c>
      <c r="BL249" s="18" t="s">
        <v>188</v>
      </c>
      <c r="BM249" s="182" t="s">
        <v>311</v>
      </c>
    </row>
    <row r="250" s="2" customFormat="1" ht="21.75" customHeight="1">
      <c r="A250" s="37"/>
      <c r="B250" s="170"/>
      <c r="C250" s="208" t="s">
        <v>234</v>
      </c>
      <c r="D250" s="208" t="s">
        <v>169</v>
      </c>
      <c r="E250" s="209" t="s">
        <v>312</v>
      </c>
      <c r="F250" s="210" t="s">
        <v>313</v>
      </c>
      <c r="G250" s="211" t="s">
        <v>166</v>
      </c>
      <c r="H250" s="212">
        <v>77</v>
      </c>
      <c r="I250" s="213"/>
      <c r="J250" s="214">
        <f>ROUND(I250*H250,2)</f>
        <v>0</v>
      </c>
      <c r="K250" s="210" t="s">
        <v>144</v>
      </c>
      <c r="L250" s="215"/>
      <c r="M250" s="216" t="s">
        <v>1</v>
      </c>
      <c r="N250" s="217" t="s">
        <v>39</v>
      </c>
      <c r="O250" s="76"/>
      <c r="P250" s="180">
        <f>O250*H250</f>
        <v>0</v>
      </c>
      <c r="Q250" s="180">
        <v>0</v>
      </c>
      <c r="R250" s="180">
        <f>Q250*H250</f>
        <v>0</v>
      </c>
      <c r="S250" s="180">
        <v>0</v>
      </c>
      <c r="T250" s="18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2" t="s">
        <v>157</v>
      </c>
      <c r="AT250" s="182" t="s">
        <v>169</v>
      </c>
      <c r="AU250" s="182" t="s">
        <v>146</v>
      </c>
      <c r="AY250" s="18" t="s">
        <v>137</v>
      </c>
      <c r="BE250" s="183">
        <f>IF(N250="základní",J250,0)</f>
        <v>0</v>
      </c>
      <c r="BF250" s="183">
        <f>IF(N250="snížená",J250,0)</f>
        <v>0</v>
      </c>
      <c r="BG250" s="183">
        <f>IF(N250="zákl. přenesená",J250,0)</f>
        <v>0</v>
      </c>
      <c r="BH250" s="183">
        <f>IF(N250="sníž. přenesená",J250,0)</f>
        <v>0</v>
      </c>
      <c r="BI250" s="183">
        <f>IF(N250="nulová",J250,0)</f>
        <v>0</v>
      </c>
      <c r="BJ250" s="18" t="s">
        <v>146</v>
      </c>
      <c r="BK250" s="183">
        <f>ROUND(I250*H250,2)</f>
        <v>0</v>
      </c>
      <c r="BL250" s="18" t="s">
        <v>188</v>
      </c>
      <c r="BM250" s="182" t="s">
        <v>314</v>
      </c>
    </row>
    <row r="251" s="14" customFormat="1">
      <c r="A251" s="14"/>
      <c r="B251" s="192"/>
      <c r="C251" s="14"/>
      <c r="D251" s="185" t="s">
        <v>147</v>
      </c>
      <c r="E251" s="193" t="s">
        <v>1</v>
      </c>
      <c r="F251" s="194" t="s">
        <v>315</v>
      </c>
      <c r="G251" s="14"/>
      <c r="H251" s="195">
        <v>56</v>
      </c>
      <c r="I251" s="196"/>
      <c r="J251" s="14"/>
      <c r="K251" s="14"/>
      <c r="L251" s="192"/>
      <c r="M251" s="197"/>
      <c r="N251" s="198"/>
      <c r="O251" s="198"/>
      <c r="P251" s="198"/>
      <c r="Q251" s="198"/>
      <c r="R251" s="198"/>
      <c r="S251" s="198"/>
      <c r="T251" s="19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193" t="s">
        <v>147</v>
      </c>
      <c r="AU251" s="193" t="s">
        <v>146</v>
      </c>
      <c r="AV251" s="14" t="s">
        <v>146</v>
      </c>
      <c r="AW251" s="14" t="s">
        <v>30</v>
      </c>
      <c r="AX251" s="14" t="s">
        <v>73</v>
      </c>
      <c r="AY251" s="193" t="s">
        <v>137</v>
      </c>
    </row>
    <row r="252" s="14" customFormat="1">
      <c r="A252" s="14"/>
      <c r="B252" s="192"/>
      <c r="C252" s="14"/>
      <c r="D252" s="185" t="s">
        <v>147</v>
      </c>
      <c r="E252" s="193" t="s">
        <v>1</v>
      </c>
      <c r="F252" s="194" t="s">
        <v>316</v>
      </c>
      <c r="G252" s="14"/>
      <c r="H252" s="195">
        <v>21</v>
      </c>
      <c r="I252" s="196"/>
      <c r="J252" s="14"/>
      <c r="K252" s="14"/>
      <c r="L252" s="192"/>
      <c r="M252" s="197"/>
      <c r="N252" s="198"/>
      <c r="O252" s="198"/>
      <c r="P252" s="198"/>
      <c r="Q252" s="198"/>
      <c r="R252" s="198"/>
      <c r="S252" s="198"/>
      <c r="T252" s="19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193" t="s">
        <v>147</v>
      </c>
      <c r="AU252" s="193" t="s">
        <v>146</v>
      </c>
      <c r="AV252" s="14" t="s">
        <v>146</v>
      </c>
      <c r="AW252" s="14" t="s">
        <v>30</v>
      </c>
      <c r="AX252" s="14" t="s">
        <v>73</v>
      </c>
      <c r="AY252" s="193" t="s">
        <v>137</v>
      </c>
    </row>
    <row r="253" s="15" customFormat="1">
      <c r="A253" s="15"/>
      <c r="B253" s="200"/>
      <c r="C253" s="15"/>
      <c r="D253" s="185" t="s">
        <v>147</v>
      </c>
      <c r="E253" s="201" t="s">
        <v>1</v>
      </c>
      <c r="F253" s="202" t="s">
        <v>152</v>
      </c>
      <c r="G253" s="15"/>
      <c r="H253" s="203">
        <v>77</v>
      </c>
      <c r="I253" s="204"/>
      <c r="J253" s="15"/>
      <c r="K253" s="15"/>
      <c r="L253" s="200"/>
      <c r="M253" s="205"/>
      <c r="N253" s="206"/>
      <c r="O253" s="206"/>
      <c r="P253" s="206"/>
      <c r="Q253" s="206"/>
      <c r="R253" s="206"/>
      <c r="S253" s="206"/>
      <c r="T253" s="207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01" t="s">
        <v>147</v>
      </c>
      <c r="AU253" s="201" t="s">
        <v>146</v>
      </c>
      <c r="AV253" s="15" t="s">
        <v>145</v>
      </c>
      <c r="AW253" s="15" t="s">
        <v>30</v>
      </c>
      <c r="AX253" s="15" t="s">
        <v>80</v>
      </c>
      <c r="AY253" s="201" t="s">
        <v>137</v>
      </c>
    </row>
    <row r="254" s="2" customFormat="1" ht="16.5" customHeight="1">
      <c r="A254" s="37"/>
      <c r="B254" s="170"/>
      <c r="C254" s="208" t="s">
        <v>317</v>
      </c>
      <c r="D254" s="208" t="s">
        <v>169</v>
      </c>
      <c r="E254" s="209" t="s">
        <v>318</v>
      </c>
      <c r="F254" s="210" t="s">
        <v>319</v>
      </c>
      <c r="G254" s="211" t="s">
        <v>247</v>
      </c>
      <c r="H254" s="212">
        <v>56</v>
      </c>
      <c r="I254" s="213"/>
      <c r="J254" s="214">
        <f>ROUND(I254*H254,2)</f>
        <v>0</v>
      </c>
      <c r="K254" s="210" t="s">
        <v>144</v>
      </c>
      <c r="L254" s="215"/>
      <c r="M254" s="216" t="s">
        <v>1</v>
      </c>
      <c r="N254" s="217" t="s">
        <v>39</v>
      </c>
      <c r="O254" s="76"/>
      <c r="P254" s="180">
        <f>O254*H254</f>
        <v>0</v>
      </c>
      <c r="Q254" s="180">
        <v>0</v>
      </c>
      <c r="R254" s="180">
        <f>Q254*H254</f>
        <v>0</v>
      </c>
      <c r="S254" s="180">
        <v>0</v>
      </c>
      <c r="T254" s="18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82" t="s">
        <v>157</v>
      </c>
      <c r="AT254" s="182" t="s">
        <v>169</v>
      </c>
      <c r="AU254" s="182" t="s">
        <v>146</v>
      </c>
      <c r="AY254" s="18" t="s">
        <v>137</v>
      </c>
      <c r="BE254" s="183">
        <f>IF(N254="základní",J254,0)</f>
        <v>0</v>
      </c>
      <c r="BF254" s="183">
        <f>IF(N254="snížená",J254,0)</f>
        <v>0</v>
      </c>
      <c r="BG254" s="183">
        <f>IF(N254="zákl. přenesená",J254,0)</f>
        <v>0</v>
      </c>
      <c r="BH254" s="183">
        <f>IF(N254="sníž. přenesená",J254,0)</f>
        <v>0</v>
      </c>
      <c r="BI254" s="183">
        <f>IF(N254="nulová",J254,0)</f>
        <v>0</v>
      </c>
      <c r="BJ254" s="18" t="s">
        <v>146</v>
      </c>
      <c r="BK254" s="183">
        <f>ROUND(I254*H254,2)</f>
        <v>0</v>
      </c>
      <c r="BL254" s="18" t="s">
        <v>188</v>
      </c>
      <c r="BM254" s="182" t="s">
        <v>320</v>
      </c>
    </row>
    <row r="255" s="14" customFormat="1">
      <c r="A255" s="14"/>
      <c r="B255" s="192"/>
      <c r="C255" s="14"/>
      <c r="D255" s="185" t="s">
        <v>147</v>
      </c>
      <c r="E255" s="193" t="s">
        <v>1</v>
      </c>
      <c r="F255" s="194" t="s">
        <v>321</v>
      </c>
      <c r="G255" s="14"/>
      <c r="H255" s="195">
        <v>56</v>
      </c>
      <c r="I255" s="196"/>
      <c r="J255" s="14"/>
      <c r="K255" s="14"/>
      <c r="L255" s="192"/>
      <c r="M255" s="197"/>
      <c r="N255" s="198"/>
      <c r="O255" s="198"/>
      <c r="P255" s="198"/>
      <c r="Q255" s="198"/>
      <c r="R255" s="198"/>
      <c r="S255" s="198"/>
      <c r="T255" s="19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193" t="s">
        <v>147</v>
      </c>
      <c r="AU255" s="193" t="s">
        <v>146</v>
      </c>
      <c r="AV255" s="14" t="s">
        <v>146</v>
      </c>
      <c r="AW255" s="14" t="s">
        <v>30</v>
      </c>
      <c r="AX255" s="14" t="s">
        <v>73</v>
      </c>
      <c r="AY255" s="193" t="s">
        <v>137</v>
      </c>
    </row>
    <row r="256" s="15" customFormat="1">
      <c r="A256" s="15"/>
      <c r="B256" s="200"/>
      <c r="C256" s="15"/>
      <c r="D256" s="185" t="s">
        <v>147</v>
      </c>
      <c r="E256" s="201" t="s">
        <v>1</v>
      </c>
      <c r="F256" s="202" t="s">
        <v>152</v>
      </c>
      <c r="G256" s="15"/>
      <c r="H256" s="203">
        <v>56</v>
      </c>
      <c r="I256" s="204"/>
      <c r="J256" s="15"/>
      <c r="K256" s="15"/>
      <c r="L256" s="200"/>
      <c r="M256" s="205"/>
      <c r="N256" s="206"/>
      <c r="O256" s="206"/>
      <c r="P256" s="206"/>
      <c r="Q256" s="206"/>
      <c r="R256" s="206"/>
      <c r="S256" s="206"/>
      <c r="T256" s="207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01" t="s">
        <v>147</v>
      </c>
      <c r="AU256" s="201" t="s">
        <v>146</v>
      </c>
      <c r="AV256" s="15" t="s">
        <v>145</v>
      </c>
      <c r="AW256" s="15" t="s">
        <v>30</v>
      </c>
      <c r="AX256" s="15" t="s">
        <v>80</v>
      </c>
      <c r="AY256" s="201" t="s">
        <v>137</v>
      </c>
    </row>
    <row r="257" s="2" customFormat="1" ht="49.05" customHeight="1">
      <c r="A257" s="37"/>
      <c r="B257" s="170"/>
      <c r="C257" s="171" t="s">
        <v>238</v>
      </c>
      <c r="D257" s="171" t="s">
        <v>140</v>
      </c>
      <c r="E257" s="172" t="s">
        <v>322</v>
      </c>
      <c r="F257" s="173" t="s">
        <v>323</v>
      </c>
      <c r="G257" s="174" t="s">
        <v>210</v>
      </c>
      <c r="H257" s="175">
        <v>3.4830000000000001</v>
      </c>
      <c r="I257" s="176"/>
      <c r="J257" s="177">
        <f>ROUND(I257*H257,2)</f>
        <v>0</v>
      </c>
      <c r="K257" s="173" t="s">
        <v>144</v>
      </c>
      <c r="L257" s="38"/>
      <c r="M257" s="178" t="s">
        <v>1</v>
      </c>
      <c r="N257" s="179" t="s">
        <v>39</v>
      </c>
      <c r="O257" s="76"/>
      <c r="P257" s="180">
        <f>O257*H257</f>
        <v>0</v>
      </c>
      <c r="Q257" s="180">
        <v>0</v>
      </c>
      <c r="R257" s="180">
        <f>Q257*H257</f>
        <v>0</v>
      </c>
      <c r="S257" s="180">
        <v>0</v>
      </c>
      <c r="T257" s="18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82" t="s">
        <v>188</v>
      </c>
      <c r="AT257" s="182" t="s">
        <v>140</v>
      </c>
      <c r="AU257" s="182" t="s">
        <v>146</v>
      </c>
      <c r="AY257" s="18" t="s">
        <v>137</v>
      </c>
      <c r="BE257" s="183">
        <f>IF(N257="základní",J257,0)</f>
        <v>0</v>
      </c>
      <c r="BF257" s="183">
        <f>IF(N257="snížená",J257,0)</f>
        <v>0</v>
      </c>
      <c r="BG257" s="183">
        <f>IF(N257="zákl. přenesená",J257,0)</f>
        <v>0</v>
      </c>
      <c r="BH257" s="183">
        <f>IF(N257="sníž. přenesená",J257,0)</f>
        <v>0</v>
      </c>
      <c r="BI257" s="183">
        <f>IF(N257="nulová",J257,0)</f>
        <v>0</v>
      </c>
      <c r="BJ257" s="18" t="s">
        <v>146</v>
      </c>
      <c r="BK257" s="183">
        <f>ROUND(I257*H257,2)</f>
        <v>0</v>
      </c>
      <c r="BL257" s="18" t="s">
        <v>188</v>
      </c>
      <c r="BM257" s="182" t="s">
        <v>324</v>
      </c>
    </row>
    <row r="258" s="2" customFormat="1" ht="49.05" customHeight="1">
      <c r="A258" s="37"/>
      <c r="B258" s="170"/>
      <c r="C258" s="171" t="s">
        <v>325</v>
      </c>
      <c r="D258" s="171" t="s">
        <v>140</v>
      </c>
      <c r="E258" s="172" t="s">
        <v>326</v>
      </c>
      <c r="F258" s="173" t="s">
        <v>327</v>
      </c>
      <c r="G258" s="174" t="s">
        <v>210</v>
      </c>
      <c r="H258" s="175">
        <v>3.4830000000000001</v>
      </c>
      <c r="I258" s="176"/>
      <c r="J258" s="177">
        <f>ROUND(I258*H258,2)</f>
        <v>0</v>
      </c>
      <c r="K258" s="173" t="s">
        <v>144</v>
      </c>
      <c r="L258" s="38"/>
      <c r="M258" s="178" t="s">
        <v>1</v>
      </c>
      <c r="N258" s="179" t="s">
        <v>39</v>
      </c>
      <c r="O258" s="76"/>
      <c r="P258" s="180">
        <f>O258*H258</f>
        <v>0</v>
      </c>
      <c r="Q258" s="180">
        <v>0</v>
      </c>
      <c r="R258" s="180">
        <f>Q258*H258</f>
        <v>0</v>
      </c>
      <c r="S258" s="180">
        <v>0</v>
      </c>
      <c r="T258" s="18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82" t="s">
        <v>188</v>
      </c>
      <c r="AT258" s="182" t="s">
        <v>140</v>
      </c>
      <c r="AU258" s="182" t="s">
        <v>146</v>
      </c>
      <c r="AY258" s="18" t="s">
        <v>137</v>
      </c>
      <c r="BE258" s="183">
        <f>IF(N258="základní",J258,0)</f>
        <v>0</v>
      </c>
      <c r="BF258" s="183">
        <f>IF(N258="snížená",J258,0)</f>
        <v>0</v>
      </c>
      <c r="BG258" s="183">
        <f>IF(N258="zákl. přenesená",J258,0)</f>
        <v>0</v>
      </c>
      <c r="BH258" s="183">
        <f>IF(N258="sníž. přenesená",J258,0)</f>
        <v>0</v>
      </c>
      <c r="BI258" s="183">
        <f>IF(N258="nulová",J258,0)</f>
        <v>0</v>
      </c>
      <c r="BJ258" s="18" t="s">
        <v>146</v>
      </c>
      <c r="BK258" s="183">
        <f>ROUND(I258*H258,2)</f>
        <v>0</v>
      </c>
      <c r="BL258" s="18" t="s">
        <v>188</v>
      </c>
      <c r="BM258" s="182" t="s">
        <v>328</v>
      </c>
    </row>
    <row r="259" s="12" customFormat="1" ht="22.8" customHeight="1">
      <c r="A259" s="12"/>
      <c r="B259" s="157"/>
      <c r="C259" s="12"/>
      <c r="D259" s="158" t="s">
        <v>72</v>
      </c>
      <c r="E259" s="168" t="s">
        <v>329</v>
      </c>
      <c r="F259" s="168" t="s">
        <v>330</v>
      </c>
      <c r="G259" s="12"/>
      <c r="H259" s="12"/>
      <c r="I259" s="160"/>
      <c r="J259" s="169">
        <f>BK259</f>
        <v>0</v>
      </c>
      <c r="K259" s="12"/>
      <c r="L259" s="157"/>
      <c r="M259" s="162"/>
      <c r="N259" s="163"/>
      <c r="O259" s="163"/>
      <c r="P259" s="164">
        <f>SUM(P260:P274)</f>
        <v>0</v>
      </c>
      <c r="Q259" s="163"/>
      <c r="R259" s="164">
        <f>SUM(R260:R274)</f>
        <v>0</v>
      </c>
      <c r="S259" s="163"/>
      <c r="T259" s="165">
        <f>SUM(T260:T274)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158" t="s">
        <v>146</v>
      </c>
      <c r="AT259" s="166" t="s">
        <v>72</v>
      </c>
      <c r="AU259" s="166" t="s">
        <v>80</v>
      </c>
      <c r="AY259" s="158" t="s">
        <v>137</v>
      </c>
      <c r="BK259" s="167">
        <f>SUM(BK260:BK274)</f>
        <v>0</v>
      </c>
    </row>
    <row r="260" s="2" customFormat="1" ht="37.8" customHeight="1">
      <c r="A260" s="37"/>
      <c r="B260" s="170"/>
      <c r="C260" s="171" t="s">
        <v>242</v>
      </c>
      <c r="D260" s="171" t="s">
        <v>140</v>
      </c>
      <c r="E260" s="172" t="s">
        <v>331</v>
      </c>
      <c r="F260" s="173" t="s">
        <v>332</v>
      </c>
      <c r="G260" s="174" t="s">
        <v>143</v>
      </c>
      <c r="H260" s="175">
        <v>44.393999999999998</v>
      </c>
      <c r="I260" s="176"/>
      <c r="J260" s="177">
        <f>ROUND(I260*H260,2)</f>
        <v>0</v>
      </c>
      <c r="K260" s="173" t="s">
        <v>144</v>
      </c>
      <c r="L260" s="38"/>
      <c r="M260" s="178" t="s">
        <v>1</v>
      </c>
      <c r="N260" s="179" t="s">
        <v>39</v>
      </c>
      <c r="O260" s="76"/>
      <c r="P260" s="180">
        <f>O260*H260</f>
        <v>0</v>
      </c>
      <c r="Q260" s="180">
        <v>0</v>
      </c>
      <c r="R260" s="180">
        <f>Q260*H260</f>
        <v>0</v>
      </c>
      <c r="S260" s="180">
        <v>0</v>
      </c>
      <c r="T260" s="18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2" t="s">
        <v>188</v>
      </c>
      <c r="AT260" s="182" t="s">
        <v>140</v>
      </c>
      <c r="AU260" s="182" t="s">
        <v>146</v>
      </c>
      <c r="AY260" s="18" t="s">
        <v>137</v>
      </c>
      <c r="BE260" s="183">
        <f>IF(N260="základní",J260,0)</f>
        <v>0</v>
      </c>
      <c r="BF260" s="183">
        <f>IF(N260="snížená",J260,0)</f>
        <v>0</v>
      </c>
      <c r="BG260" s="183">
        <f>IF(N260="zákl. přenesená",J260,0)</f>
        <v>0</v>
      </c>
      <c r="BH260" s="183">
        <f>IF(N260="sníž. přenesená",J260,0)</f>
        <v>0</v>
      </c>
      <c r="BI260" s="183">
        <f>IF(N260="nulová",J260,0)</f>
        <v>0</v>
      </c>
      <c r="BJ260" s="18" t="s">
        <v>146</v>
      </c>
      <c r="BK260" s="183">
        <f>ROUND(I260*H260,2)</f>
        <v>0</v>
      </c>
      <c r="BL260" s="18" t="s">
        <v>188</v>
      </c>
      <c r="BM260" s="182" t="s">
        <v>333</v>
      </c>
    </row>
    <row r="261" s="2" customFormat="1">
      <c r="A261" s="37"/>
      <c r="B261" s="38"/>
      <c r="C261" s="37"/>
      <c r="D261" s="185" t="s">
        <v>254</v>
      </c>
      <c r="E261" s="37"/>
      <c r="F261" s="218" t="s">
        <v>334</v>
      </c>
      <c r="G261" s="37"/>
      <c r="H261" s="37"/>
      <c r="I261" s="219"/>
      <c r="J261" s="37"/>
      <c r="K261" s="37"/>
      <c r="L261" s="38"/>
      <c r="M261" s="220"/>
      <c r="N261" s="221"/>
      <c r="O261" s="76"/>
      <c r="P261" s="76"/>
      <c r="Q261" s="76"/>
      <c r="R261" s="76"/>
      <c r="S261" s="76"/>
      <c r="T261" s="7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8" t="s">
        <v>254</v>
      </c>
      <c r="AU261" s="18" t="s">
        <v>146</v>
      </c>
    </row>
    <row r="262" s="13" customFormat="1">
      <c r="A262" s="13"/>
      <c r="B262" s="184"/>
      <c r="C262" s="13"/>
      <c r="D262" s="185" t="s">
        <v>147</v>
      </c>
      <c r="E262" s="186" t="s">
        <v>1</v>
      </c>
      <c r="F262" s="187" t="s">
        <v>156</v>
      </c>
      <c r="G262" s="13"/>
      <c r="H262" s="186" t="s">
        <v>1</v>
      </c>
      <c r="I262" s="188"/>
      <c r="J262" s="13"/>
      <c r="K262" s="13"/>
      <c r="L262" s="184"/>
      <c r="M262" s="189"/>
      <c r="N262" s="190"/>
      <c r="O262" s="190"/>
      <c r="P262" s="190"/>
      <c r="Q262" s="190"/>
      <c r="R262" s="190"/>
      <c r="S262" s="190"/>
      <c r="T262" s="19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86" t="s">
        <v>147</v>
      </c>
      <c r="AU262" s="186" t="s">
        <v>146</v>
      </c>
      <c r="AV262" s="13" t="s">
        <v>80</v>
      </c>
      <c r="AW262" s="13" t="s">
        <v>30</v>
      </c>
      <c r="AX262" s="13" t="s">
        <v>73</v>
      </c>
      <c r="AY262" s="186" t="s">
        <v>137</v>
      </c>
    </row>
    <row r="263" s="13" customFormat="1">
      <c r="A263" s="13"/>
      <c r="B263" s="184"/>
      <c r="C263" s="13"/>
      <c r="D263" s="185" t="s">
        <v>147</v>
      </c>
      <c r="E263" s="186" t="s">
        <v>1</v>
      </c>
      <c r="F263" s="187" t="s">
        <v>148</v>
      </c>
      <c r="G263" s="13"/>
      <c r="H263" s="186" t="s">
        <v>1</v>
      </c>
      <c r="I263" s="188"/>
      <c r="J263" s="13"/>
      <c r="K263" s="13"/>
      <c r="L263" s="184"/>
      <c r="M263" s="189"/>
      <c r="N263" s="190"/>
      <c r="O263" s="190"/>
      <c r="P263" s="190"/>
      <c r="Q263" s="190"/>
      <c r="R263" s="190"/>
      <c r="S263" s="190"/>
      <c r="T263" s="19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86" t="s">
        <v>147</v>
      </c>
      <c r="AU263" s="186" t="s">
        <v>146</v>
      </c>
      <c r="AV263" s="13" t="s">
        <v>80</v>
      </c>
      <c r="AW263" s="13" t="s">
        <v>30</v>
      </c>
      <c r="AX263" s="13" t="s">
        <v>73</v>
      </c>
      <c r="AY263" s="186" t="s">
        <v>137</v>
      </c>
    </row>
    <row r="264" s="14" customFormat="1">
      <c r="A264" s="14"/>
      <c r="B264" s="192"/>
      <c r="C264" s="14"/>
      <c r="D264" s="185" t="s">
        <v>147</v>
      </c>
      <c r="E264" s="193" t="s">
        <v>1</v>
      </c>
      <c r="F264" s="194" t="s">
        <v>335</v>
      </c>
      <c r="G264" s="14"/>
      <c r="H264" s="195">
        <v>29.904</v>
      </c>
      <c r="I264" s="196"/>
      <c r="J264" s="14"/>
      <c r="K264" s="14"/>
      <c r="L264" s="192"/>
      <c r="M264" s="197"/>
      <c r="N264" s="198"/>
      <c r="O264" s="198"/>
      <c r="P264" s="198"/>
      <c r="Q264" s="198"/>
      <c r="R264" s="198"/>
      <c r="S264" s="198"/>
      <c r="T264" s="19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193" t="s">
        <v>147</v>
      </c>
      <c r="AU264" s="193" t="s">
        <v>146</v>
      </c>
      <c r="AV264" s="14" t="s">
        <v>146</v>
      </c>
      <c r="AW264" s="14" t="s">
        <v>30</v>
      </c>
      <c r="AX264" s="14" t="s">
        <v>73</v>
      </c>
      <c r="AY264" s="193" t="s">
        <v>137</v>
      </c>
    </row>
    <row r="265" s="13" customFormat="1">
      <c r="A265" s="13"/>
      <c r="B265" s="184"/>
      <c r="C265" s="13"/>
      <c r="D265" s="185" t="s">
        <v>147</v>
      </c>
      <c r="E265" s="186" t="s">
        <v>1</v>
      </c>
      <c r="F265" s="187" t="s">
        <v>150</v>
      </c>
      <c r="G265" s="13"/>
      <c r="H265" s="186" t="s">
        <v>1</v>
      </c>
      <c r="I265" s="188"/>
      <c r="J265" s="13"/>
      <c r="K265" s="13"/>
      <c r="L265" s="184"/>
      <c r="M265" s="189"/>
      <c r="N265" s="190"/>
      <c r="O265" s="190"/>
      <c r="P265" s="190"/>
      <c r="Q265" s="190"/>
      <c r="R265" s="190"/>
      <c r="S265" s="190"/>
      <c r="T265" s="19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86" t="s">
        <v>147</v>
      </c>
      <c r="AU265" s="186" t="s">
        <v>146</v>
      </c>
      <c r="AV265" s="13" t="s">
        <v>80</v>
      </c>
      <c r="AW265" s="13" t="s">
        <v>30</v>
      </c>
      <c r="AX265" s="13" t="s">
        <v>73</v>
      </c>
      <c r="AY265" s="186" t="s">
        <v>137</v>
      </c>
    </row>
    <row r="266" s="14" customFormat="1">
      <c r="A266" s="14"/>
      <c r="B266" s="192"/>
      <c r="C266" s="14"/>
      <c r="D266" s="185" t="s">
        <v>147</v>
      </c>
      <c r="E266" s="193" t="s">
        <v>1</v>
      </c>
      <c r="F266" s="194" t="s">
        <v>336</v>
      </c>
      <c r="G266" s="14"/>
      <c r="H266" s="195">
        <v>14.49</v>
      </c>
      <c r="I266" s="196"/>
      <c r="J266" s="14"/>
      <c r="K266" s="14"/>
      <c r="L266" s="192"/>
      <c r="M266" s="197"/>
      <c r="N266" s="198"/>
      <c r="O266" s="198"/>
      <c r="P266" s="198"/>
      <c r="Q266" s="198"/>
      <c r="R266" s="198"/>
      <c r="S266" s="198"/>
      <c r="T266" s="19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193" t="s">
        <v>147</v>
      </c>
      <c r="AU266" s="193" t="s">
        <v>146</v>
      </c>
      <c r="AV266" s="14" t="s">
        <v>146</v>
      </c>
      <c r="AW266" s="14" t="s">
        <v>30</v>
      </c>
      <c r="AX266" s="14" t="s">
        <v>73</v>
      </c>
      <c r="AY266" s="193" t="s">
        <v>137</v>
      </c>
    </row>
    <row r="267" s="15" customFormat="1">
      <c r="A267" s="15"/>
      <c r="B267" s="200"/>
      <c r="C267" s="15"/>
      <c r="D267" s="185" t="s">
        <v>147</v>
      </c>
      <c r="E267" s="201" t="s">
        <v>1</v>
      </c>
      <c r="F267" s="202" t="s">
        <v>152</v>
      </c>
      <c r="G267" s="15"/>
      <c r="H267" s="203">
        <v>44.393999999999998</v>
      </c>
      <c r="I267" s="204"/>
      <c r="J267" s="15"/>
      <c r="K267" s="15"/>
      <c r="L267" s="200"/>
      <c r="M267" s="205"/>
      <c r="N267" s="206"/>
      <c r="O267" s="206"/>
      <c r="P267" s="206"/>
      <c r="Q267" s="206"/>
      <c r="R267" s="206"/>
      <c r="S267" s="206"/>
      <c r="T267" s="207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01" t="s">
        <v>147</v>
      </c>
      <c r="AU267" s="201" t="s">
        <v>146</v>
      </c>
      <c r="AV267" s="15" t="s">
        <v>145</v>
      </c>
      <c r="AW267" s="15" t="s">
        <v>30</v>
      </c>
      <c r="AX267" s="15" t="s">
        <v>80</v>
      </c>
      <c r="AY267" s="201" t="s">
        <v>137</v>
      </c>
    </row>
    <row r="268" s="2" customFormat="1" ht="44.25" customHeight="1">
      <c r="A268" s="37"/>
      <c r="B268" s="170"/>
      <c r="C268" s="171" t="s">
        <v>337</v>
      </c>
      <c r="D268" s="171" t="s">
        <v>140</v>
      </c>
      <c r="E268" s="172" t="s">
        <v>338</v>
      </c>
      <c r="F268" s="173" t="s">
        <v>339</v>
      </c>
      <c r="G268" s="174" t="s">
        <v>143</v>
      </c>
      <c r="H268" s="175">
        <v>44.393999999999998</v>
      </c>
      <c r="I268" s="176"/>
      <c r="J268" s="177">
        <f>ROUND(I268*H268,2)</f>
        <v>0</v>
      </c>
      <c r="K268" s="173" t="s">
        <v>144</v>
      </c>
      <c r="L268" s="38"/>
      <c r="M268" s="178" t="s">
        <v>1</v>
      </c>
      <c r="N268" s="179" t="s">
        <v>39</v>
      </c>
      <c r="O268" s="76"/>
      <c r="P268" s="180">
        <f>O268*H268</f>
        <v>0</v>
      </c>
      <c r="Q268" s="180">
        <v>0</v>
      </c>
      <c r="R268" s="180">
        <f>Q268*H268</f>
        <v>0</v>
      </c>
      <c r="S268" s="180">
        <v>0</v>
      </c>
      <c r="T268" s="18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82" t="s">
        <v>188</v>
      </c>
      <c r="AT268" s="182" t="s">
        <v>140</v>
      </c>
      <c r="AU268" s="182" t="s">
        <v>146</v>
      </c>
      <c r="AY268" s="18" t="s">
        <v>137</v>
      </c>
      <c r="BE268" s="183">
        <f>IF(N268="základní",J268,0)</f>
        <v>0</v>
      </c>
      <c r="BF268" s="183">
        <f>IF(N268="snížená",J268,0)</f>
        <v>0</v>
      </c>
      <c r="BG268" s="183">
        <f>IF(N268="zákl. přenesená",J268,0)</f>
        <v>0</v>
      </c>
      <c r="BH268" s="183">
        <f>IF(N268="sníž. přenesená",J268,0)</f>
        <v>0</v>
      </c>
      <c r="BI268" s="183">
        <f>IF(N268="nulová",J268,0)</f>
        <v>0</v>
      </c>
      <c r="BJ268" s="18" t="s">
        <v>146</v>
      </c>
      <c r="BK268" s="183">
        <f>ROUND(I268*H268,2)</f>
        <v>0</v>
      </c>
      <c r="BL268" s="18" t="s">
        <v>188</v>
      </c>
      <c r="BM268" s="182" t="s">
        <v>340</v>
      </c>
    </row>
    <row r="269" s="13" customFormat="1">
      <c r="A269" s="13"/>
      <c r="B269" s="184"/>
      <c r="C269" s="13"/>
      <c r="D269" s="185" t="s">
        <v>147</v>
      </c>
      <c r="E269" s="186" t="s">
        <v>1</v>
      </c>
      <c r="F269" s="187" t="s">
        <v>156</v>
      </c>
      <c r="G269" s="13"/>
      <c r="H269" s="186" t="s">
        <v>1</v>
      </c>
      <c r="I269" s="188"/>
      <c r="J269" s="13"/>
      <c r="K269" s="13"/>
      <c r="L269" s="184"/>
      <c r="M269" s="189"/>
      <c r="N269" s="190"/>
      <c r="O269" s="190"/>
      <c r="P269" s="190"/>
      <c r="Q269" s="190"/>
      <c r="R269" s="190"/>
      <c r="S269" s="190"/>
      <c r="T269" s="19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86" t="s">
        <v>147</v>
      </c>
      <c r="AU269" s="186" t="s">
        <v>146</v>
      </c>
      <c r="AV269" s="13" t="s">
        <v>80</v>
      </c>
      <c r="AW269" s="13" t="s">
        <v>30</v>
      </c>
      <c r="AX269" s="13" t="s">
        <v>73</v>
      </c>
      <c r="AY269" s="186" t="s">
        <v>137</v>
      </c>
    </row>
    <row r="270" s="13" customFormat="1">
      <c r="A270" s="13"/>
      <c r="B270" s="184"/>
      <c r="C270" s="13"/>
      <c r="D270" s="185" t="s">
        <v>147</v>
      </c>
      <c r="E270" s="186" t="s">
        <v>1</v>
      </c>
      <c r="F270" s="187" t="s">
        <v>148</v>
      </c>
      <c r="G270" s="13"/>
      <c r="H270" s="186" t="s">
        <v>1</v>
      </c>
      <c r="I270" s="188"/>
      <c r="J270" s="13"/>
      <c r="K270" s="13"/>
      <c r="L270" s="184"/>
      <c r="M270" s="189"/>
      <c r="N270" s="190"/>
      <c r="O270" s="190"/>
      <c r="P270" s="190"/>
      <c r="Q270" s="190"/>
      <c r="R270" s="190"/>
      <c r="S270" s="190"/>
      <c r="T270" s="19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86" t="s">
        <v>147</v>
      </c>
      <c r="AU270" s="186" t="s">
        <v>146</v>
      </c>
      <c r="AV270" s="13" t="s">
        <v>80</v>
      </c>
      <c r="AW270" s="13" t="s">
        <v>30</v>
      </c>
      <c r="AX270" s="13" t="s">
        <v>73</v>
      </c>
      <c r="AY270" s="186" t="s">
        <v>137</v>
      </c>
    </row>
    <row r="271" s="14" customFormat="1">
      <c r="A271" s="14"/>
      <c r="B271" s="192"/>
      <c r="C271" s="14"/>
      <c r="D271" s="185" t="s">
        <v>147</v>
      </c>
      <c r="E271" s="193" t="s">
        <v>1</v>
      </c>
      <c r="F271" s="194" t="s">
        <v>335</v>
      </c>
      <c r="G271" s="14"/>
      <c r="H271" s="195">
        <v>29.904</v>
      </c>
      <c r="I271" s="196"/>
      <c r="J271" s="14"/>
      <c r="K271" s="14"/>
      <c r="L271" s="192"/>
      <c r="M271" s="197"/>
      <c r="N271" s="198"/>
      <c r="O271" s="198"/>
      <c r="P271" s="198"/>
      <c r="Q271" s="198"/>
      <c r="R271" s="198"/>
      <c r="S271" s="198"/>
      <c r="T271" s="19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193" t="s">
        <v>147</v>
      </c>
      <c r="AU271" s="193" t="s">
        <v>146</v>
      </c>
      <c r="AV271" s="14" t="s">
        <v>146</v>
      </c>
      <c r="AW271" s="14" t="s">
        <v>30</v>
      </c>
      <c r="AX271" s="14" t="s">
        <v>73</v>
      </c>
      <c r="AY271" s="193" t="s">
        <v>137</v>
      </c>
    </row>
    <row r="272" s="13" customFormat="1">
      <c r="A272" s="13"/>
      <c r="B272" s="184"/>
      <c r="C272" s="13"/>
      <c r="D272" s="185" t="s">
        <v>147</v>
      </c>
      <c r="E272" s="186" t="s">
        <v>1</v>
      </c>
      <c r="F272" s="187" t="s">
        <v>150</v>
      </c>
      <c r="G272" s="13"/>
      <c r="H272" s="186" t="s">
        <v>1</v>
      </c>
      <c r="I272" s="188"/>
      <c r="J272" s="13"/>
      <c r="K272" s="13"/>
      <c r="L272" s="184"/>
      <c r="M272" s="189"/>
      <c r="N272" s="190"/>
      <c r="O272" s="190"/>
      <c r="P272" s="190"/>
      <c r="Q272" s="190"/>
      <c r="R272" s="190"/>
      <c r="S272" s="190"/>
      <c r="T272" s="19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86" t="s">
        <v>147</v>
      </c>
      <c r="AU272" s="186" t="s">
        <v>146</v>
      </c>
      <c r="AV272" s="13" t="s">
        <v>80</v>
      </c>
      <c r="AW272" s="13" t="s">
        <v>30</v>
      </c>
      <c r="AX272" s="13" t="s">
        <v>73</v>
      </c>
      <c r="AY272" s="186" t="s">
        <v>137</v>
      </c>
    </row>
    <row r="273" s="14" customFormat="1">
      <c r="A273" s="14"/>
      <c r="B273" s="192"/>
      <c r="C273" s="14"/>
      <c r="D273" s="185" t="s">
        <v>147</v>
      </c>
      <c r="E273" s="193" t="s">
        <v>1</v>
      </c>
      <c r="F273" s="194" t="s">
        <v>336</v>
      </c>
      <c r="G273" s="14"/>
      <c r="H273" s="195">
        <v>14.49</v>
      </c>
      <c r="I273" s="196"/>
      <c r="J273" s="14"/>
      <c r="K273" s="14"/>
      <c r="L273" s="192"/>
      <c r="M273" s="197"/>
      <c r="N273" s="198"/>
      <c r="O273" s="198"/>
      <c r="P273" s="198"/>
      <c r="Q273" s="198"/>
      <c r="R273" s="198"/>
      <c r="S273" s="198"/>
      <c r="T273" s="19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193" t="s">
        <v>147</v>
      </c>
      <c r="AU273" s="193" t="s">
        <v>146</v>
      </c>
      <c r="AV273" s="14" t="s">
        <v>146</v>
      </c>
      <c r="AW273" s="14" t="s">
        <v>30</v>
      </c>
      <c r="AX273" s="14" t="s">
        <v>73</v>
      </c>
      <c r="AY273" s="193" t="s">
        <v>137</v>
      </c>
    </row>
    <row r="274" s="15" customFormat="1">
      <c r="A274" s="15"/>
      <c r="B274" s="200"/>
      <c r="C274" s="15"/>
      <c r="D274" s="185" t="s">
        <v>147</v>
      </c>
      <c r="E274" s="201" t="s">
        <v>1</v>
      </c>
      <c r="F274" s="202" t="s">
        <v>152</v>
      </c>
      <c r="G274" s="15"/>
      <c r="H274" s="203">
        <v>44.393999999999998</v>
      </c>
      <c r="I274" s="204"/>
      <c r="J274" s="15"/>
      <c r="K274" s="15"/>
      <c r="L274" s="200"/>
      <c r="M274" s="205"/>
      <c r="N274" s="206"/>
      <c r="O274" s="206"/>
      <c r="P274" s="206"/>
      <c r="Q274" s="206"/>
      <c r="R274" s="206"/>
      <c r="S274" s="206"/>
      <c r="T274" s="207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01" t="s">
        <v>147</v>
      </c>
      <c r="AU274" s="201" t="s">
        <v>146</v>
      </c>
      <c r="AV274" s="15" t="s">
        <v>145</v>
      </c>
      <c r="AW274" s="15" t="s">
        <v>30</v>
      </c>
      <c r="AX274" s="15" t="s">
        <v>80</v>
      </c>
      <c r="AY274" s="201" t="s">
        <v>137</v>
      </c>
    </row>
    <row r="275" s="12" customFormat="1" ht="22.8" customHeight="1">
      <c r="A275" s="12"/>
      <c r="B275" s="157"/>
      <c r="C275" s="12"/>
      <c r="D275" s="158" t="s">
        <v>72</v>
      </c>
      <c r="E275" s="168" t="s">
        <v>341</v>
      </c>
      <c r="F275" s="168" t="s">
        <v>342</v>
      </c>
      <c r="G275" s="12"/>
      <c r="H275" s="12"/>
      <c r="I275" s="160"/>
      <c r="J275" s="169">
        <f>BK275</f>
        <v>0</v>
      </c>
      <c r="K275" s="12"/>
      <c r="L275" s="157"/>
      <c r="M275" s="162"/>
      <c r="N275" s="163"/>
      <c r="O275" s="163"/>
      <c r="P275" s="164">
        <f>SUM(P276:P323)</f>
        <v>0</v>
      </c>
      <c r="Q275" s="163"/>
      <c r="R275" s="164">
        <f>SUM(R276:R323)</f>
        <v>0</v>
      </c>
      <c r="S275" s="163"/>
      <c r="T275" s="165">
        <f>SUM(T276:T323)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158" t="s">
        <v>146</v>
      </c>
      <c r="AT275" s="166" t="s">
        <v>72</v>
      </c>
      <c r="AU275" s="166" t="s">
        <v>80</v>
      </c>
      <c r="AY275" s="158" t="s">
        <v>137</v>
      </c>
      <c r="BK275" s="167">
        <f>SUM(BK276:BK323)</f>
        <v>0</v>
      </c>
    </row>
    <row r="276" s="2" customFormat="1" ht="24.15" customHeight="1">
      <c r="A276" s="37"/>
      <c r="B276" s="170"/>
      <c r="C276" s="171" t="s">
        <v>248</v>
      </c>
      <c r="D276" s="171" t="s">
        <v>140</v>
      </c>
      <c r="E276" s="172" t="s">
        <v>343</v>
      </c>
      <c r="F276" s="173" t="s">
        <v>344</v>
      </c>
      <c r="G276" s="174" t="s">
        <v>143</v>
      </c>
      <c r="H276" s="175">
        <v>198</v>
      </c>
      <c r="I276" s="176"/>
      <c r="J276" s="177">
        <f>ROUND(I276*H276,2)</f>
        <v>0</v>
      </c>
      <c r="K276" s="173" t="s">
        <v>144</v>
      </c>
      <c r="L276" s="38"/>
      <c r="M276" s="178" t="s">
        <v>1</v>
      </c>
      <c r="N276" s="179" t="s">
        <v>39</v>
      </c>
      <c r="O276" s="76"/>
      <c r="P276" s="180">
        <f>O276*H276</f>
        <v>0</v>
      </c>
      <c r="Q276" s="180">
        <v>0</v>
      </c>
      <c r="R276" s="180">
        <f>Q276*H276</f>
        <v>0</v>
      </c>
      <c r="S276" s="180">
        <v>0</v>
      </c>
      <c r="T276" s="18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82" t="s">
        <v>188</v>
      </c>
      <c r="AT276" s="182" t="s">
        <v>140</v>
      </c>
      <c r="AU276" s="182" t="s">
        <v>146</v>
      </c>
      <c r="AY276" s="18" t="s">
        <v>137</v>
      </c>
      <c r="BE276" s="183">
        <f>IF(N276="základní",J276,0)</f>
        <v>0</v>
      </c>
      <c r="BF276" s="183">
        <f>IF(N276="snížená",J276,0)</f>
        <v>0</v>
      </c>
      <c r="BG276" s="183">
        <f>IF(N276="zákl. přenesená",J276,0)</f>
        <v>0</v>
      </c>
      <c r="BH276" s="183">
        <f>IF(N276="sníž. přenesená",J276,0)</f>
        <v>0</v>
      </c>
      <c r="BI276" s="183">
        <f>IF(N276="nulová",J276,0)</f>
        <v>0</v>
      </c>
      <c r="BJ276" s="18" t="s">
        <v>146</v>
      </c>
      <c r="BK276" s="183">
        <f>ROUND(I276*H276,2)</f>
        <v>0</v>
      </c>
      <c r="BL276" s="18" t="s">
        <v>188</v>
      </c>
      <c r="BM276" s="182" t="s">
        <v>345</v>
      </c>
    </row>
    <row r="277" s="13" customFormat="1">
      <c r="A277" s="13"/>
      <c r="B277" s="184"/>
      <c r="C277" s="13"/>
      <c r="D277" s="185" t="s">
        <v>147</v>
      </c>
      <c r="E277" s="186" t="s">
        <v>1</v>
      </c>
      <c r="F277" s="187" t="s">
        <v>346</v>
      </c>
      <c r="G277" s="13"/>
      <c r="H277" s="186" t="s">
        <v>1</v>
      </c>
      <c r="I277" s="188"/>
      <c r="J277" s="13"/>
      <c r="K277" s="13"/>
      <c r="L277" s="184"/>
      <c r="M277" s="189"/>
      <c r="N277" s="190"/>
      <c r="O277" s="190"/>
      <c r="P277" s="190"/>
      <c r="Q277" s="190"/>
      <c r="R277" s="190"/>
      <c r="S277" s="190"/>
      <c r="T277" s="19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86" t="s">
        <v>147</v>
      </c>
      <c r="AU277" s="186" t="s">
        <v>146</v>
      </c>
      <c r="AV277" s="13" t="s">
        <v>80</v>
      </c>
      <c r="AW277" s="13" t="s">
        <v>30</v>
      </c>
      <c r="AX277" s="13" t="s">
        <v>73</v>
      </c>
      <c r="AY277" s="186" t="s">
        <v>137</v>
      </c>
    </row>
    <row r="278" s="13" customFormat="1">
      <c r="A278" s="13"/>
      <c r="B278" s="184"/>
      <c r="C278" s="13"/>
      <c r="D278" s="185" t="s">
        <v>147</v>
      </c>
      <c r="E278" s="186" t="s">
        <v>1</v>
      </c>
      <c r="F278" s="187" t="s">
        <v>148</v>
      </c>
      <c r="G278" s="13"/>
      <c r="H278" s="186" t="s">
        <v>1</v>
      </c>
      <c r="I278" s="188"/>
      <c r="J278" s="13"/>
      <c r="K278" s="13"/>
      <c r="L278" s="184"/>
      <c r="M278" s="189"/>
      <c r="N278" s="190"/>
      <c r="O278" s="190"/>
      <c r="P278" s="190"/>
      <c r="Q278" s="190"/>
      <c r="R278" s="190"/>
      <c r="S278" s="190"/>
      <c r="T278" s="19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86" t="s">
        <v>147</v>
      </c>
      <c r="AU278" s="186" t="s">
        <v>146</v>
      </c>
      <c r="AV278" s="13" t="s">
        <v>80</v>
      </c>
      <c r="AW278" s="13" t="s">
        <v>30</v>
      </c>
      <c r="AX278" s="13" t="s">
        <v>73</v>
      </c>
      <c r="AY278" s="186" t="s">
        <v>137</v>
      </c>
    </row>
    <row r="279" s="14" customFormat="1">
      <c r="A279" s="14"/>
      <c r="B279" s="192"/>
      <c r="C279" s="14"/>
      <c r="D279" s="185" t="s">
        <v>147</v>
      </c>
      <c r="E279" s="193" t="s">
        <v>1</v>
      </c>
      <c r="F279" s="194" t="s">
        <v>347</v>
      </c>
      <c r="G279" s="14"/>
      <c r="H279" s="195">
        <v>144</v>
      </c>
      <c r="I279" s="196"/>
      <c r="J279" s="14"/>
      <c r="K279" s="14"/>
      <c r="L279" s="192"/>
      <c r="M279" s="197"/>
      <c r="N279" s="198"/>
      <c r="O279" s="198"/>
      <c r="P279" s="198"/>
      <c r="Q279" s="198"/>
      <c r="R279" s="198"/>
      <c r="S279" s="198"/>
      <c r="T279" s="19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193" t="s">
        <v>147</v>
      </c>
      <c r="AU279" s="193" t="s">
        <v>146</v>
      </c>
      <c r="AV279" s="14" t="s">
        <v>146</v>
      </c>
      <c r="AW279" s="14" t="s">
        <v>30</v>
      </c>
      <c r="AX279" s="14" t="s">
        <v>73</v>
      </c>
      <c r="AY279" s="193" t="s">
        <v>137</v>
      </c>
    </row>
    <row r="280" s="13" customFormat="1">
      <c r="A280" s="13"/>
      <c r="B280" s="184"/>
      <c r="C280" s="13"/>
      <c r="D280" s="185" t="s">
        <v>147</v>
      </c>
      <c r="E280" s="186" t="s">
        <v>1</v>
      </c>
      <c r="F280" s="187" t="s">
        <v>150</v>
      </c>
      <c r="G280" s="13"/>
      <c r="H280" s="186" t="s">
        <v>1</v>
      </c>
      <c r="I280" s="188"/>
      <c r="J280" s="13"/>
      <c r="K280" s="13"/>
      <c r="L280" s="184"/>
      <c r="M280" s="189"/>
      <c r="N280" s="190"/>
      <c r="O280" s="190"/>
      <c r="P280" s="190"/>
      <c r="Q280" s="190"/>
      <c r="R280" s="190"/>
      <c r="S280" s="190"/>
      <c r="T280" s="19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86" t="s">
        <v>147</v>
      </c>
      <c r="AU280" s="186" t="s">
        <v>146</v>
      </c>
      <c r="AV280" s="13" t="s">
        <v>80</v>
      </c>
      <c r="AW280" s="13" t="s">
        <v>30</v>
      </c>
      <c r="AX280" s="13" t="s">
        <v>73</v>
      </c>
      <c r="AY280" s="186" t="s">
        <v>137</v>
      </c>
    </row>
    <row r="281" s="14" customFormat="1">
      <c r="A281" s="14"/>
      <c r="B281" s="192"/>
      <c r="C281" s="14"/>
      <c r="D281" s="185" t="s">
        <v>147</v>
      </c>
      <c r="E281" s="193" t="s">
        <v>1</v>
      </c>
      <c r="F281" s="194" t="s">
        <v>348</v>
      </c>
      <c r="G281" s="14"/>
      <c r="H281" s="195">
        <v>54</v>
      </c>
      <c r="I281" s="196"/>
      <c r="J281" s="14"/>
      <c r="K281" s="14"/>
      <c r="L281" s="192"/>
      <c r="M281" s="197"/>
      <c r="N281" s="198"/>
      <c r="O281" s="198"/>
      <c r="P281" s="198"/>
      <c r="Q281" s="198"/>
      <c r="R281" s="198"/>
      <c r="S281" s="198"/>
      <c r="T281" s="19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193" t="s">
        <v>147</v>
      </c>
      <c r="AU281" s="193" t="s">
        <v>146</v>
      </c>
      <c r="AV281" s="14" t="s">
        <v>146</v>
      </c>
      <c r="AW281" s="14" t="s">
        <v>30</v>
      </c>
      <c r="AX281" s="14" t="s">
        <v>73</v>
      </c>
      <c r="AY281" s="193" t="s">
        <v>137</v>
      </c>
    </row>
    <row r="282" s="15" customFormat="1">
      <c r="A282" s="15"/>
      <c r="B282" s="200"/>
      <c r="C282" s="15"/>
      <c r="D282" s="185" t="s">
        <v>147</v>
      </c>
      <c r="E282" s="201" t="s">
        <v>1</v>
      </c>
      <c r="F282" s="202" t="s">
        <v>152</v>
      </c>
      <c r="G282" s="15"/>
      <c r="H282" s="203">
        <v>198</v>
      </c>
      <c r="I282" s="204"/>
      <c r="J282" s="15"/>
      <c r="K282" s="15"/>
      <c r="L282" s="200"/>
      <c r="M282" s="205"/>
      <c r="N282" s="206"/>
      <c r="O282" s="206"/>
      <c r="P282" s="206"/>
      <c r="Q282" s="206"/>
      <c r="R282" s="206"/>
      <c r="S282" s="206"/>
      <c r="T282" s="207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01" t="s">
        <v>147</v>
      </c>
      <c r="AU282" s="201" t="s">
        <v>146</v>
      </c>
      <c r="AV282" s="15" t="s">
        <v>145</v>
      </c>
      <c r="AW282" s="15" t="s">
        <v>30</v>
      </c>
      <c r="AX282" s="15" t="s">
        <v>80</v>
      </c>
      <c r="AY282" s="201" t="s">
        <v>137</v>
      </c>
    </row>
    <row r="283" s="2" customFormat="1" ht="16.5" customHeight="1">
      <c r="A283" s="37"/>
      <c r="B283" s="170"/>
      <c r="C283" s="208" t="s">
        <v>349</v>
      </c>
      <c r="D283" s="208" t="s">
        <v>169</v>
      </c>
      <c r="E283" s="209" t="s">
        <v>350</v>
      </c>
      <c r="F283" s="210" t="s">
        <v>351</v>
      </c>
      <c r="G283" s="211" t="s">
        <v>143</v>
      </c>
      <c r="H283" s="212">
        <v>207.90000000000001</v>
      </c>
      <c r="I283" s="213"/>
      <c r="J283" s="214">
        <f>ROUND(I283*H283,2)</f>
        <v>0</v>
      </c>
      <c r="K283" s="210" t="s">
        <v>144</v>
      </c>
      <c r="L283" s="215"/>
      <c r="M283" s="216" t="s">
        <v>1</v>
      </c>
      <c r="N283" s="217" t="s">
        <v>39</v>
      </c>
      <c r="O283" s="76"/>
      <c r="P283" s="180">
        <f>O283*H283</f>
        <v>0</v>
      </c>
      <c r="Q283" s="180">
        <v>0</v>
      </c>
      <c r="R283" s="180">
        <f>Q283*H283</f>
        <v>0</v>
      </c>
      <c r="S283" s="180">
        <v>0</v>
      </c>
      <c r="T283" s="181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82" t="s">
        <v>157</v>
      </c>
      <c r="AT283" s="182" t="s">
        <v>169</v>
      </c>
      <c r="AU283" s="182" t="s">
        <v>146</v>
      </c>
      <c r="AY283" s="18" t="s">
        <v>137</v>
      </c>
      <c r="BE283" s="183">
        <f>IF(N283="základní",J283,0)</f>
        <v>0</v>
      </c>
      <c r="BF283" s="183">
        <f>IF(N283="snížená",J283,0)</f>
        <v>0</v>
      </c>
      <c r="BG283" s="183">
        <f>IF(N283="zákl. přenesená",J283,0)</f>
        <v>0</v>
      </c>
      <c r="BH283" s="183">
        <f>IF(N283="sníž. přenesená",J283,0)</f>
        <v>0</v>
      </c>
      <c r="BI283" s="183">
        <f>IF(N283="nulová",J283,0)</f>
        <v>0</v>
      </c>
      <c r="BJ283" s="18" t="s">
        <v>146</v>
      </c>
      <c r="BK283" s="183">
        <f>ROUND(I283*H283,2)</f>
        <v>0</v>
      </c>
      <c r="BL283" s="18" t="s">
        <v>188</v>
      </c>
      <c r="BM283" s="182" t="s">
        <v>352</v>
      </c>
    </row>
    <row r="284" s="14" customFormat="1">
      <c r="A284" s="14"/>
      <c r="B284" s="192"/>
      <c r="C284" s="14"/>
      <c r="D284" s="185" t="s">
        <v>147</v>
      </c>
      <c r="E284" s="193" t="s">
        <v>1</v>
      </c>
      <c r="F284" s="194" t="s">
        <v>353</v>
      </c>
      <c r="G284" s="14"/>
      <c r="H284" s="195">
        <v>207.90000000000001</v>
      </c>
      <c r="I284" s="196"/>
      <c r="J284" s="14"/>
      <c r="K284" s="14"/>
      <c r="L284" s="192"/>
      <c r="M284" s="197"/>
      <c r="N284" s="198"/>
      <c r="O284" s="198"/>
      <c r="P284" s="198"/>
      <c r="Q284" s="198"/>
      <c r="R284" s="198"/>
      <c r="S284" s="198"/>
      <c r="T284" s="19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193" t="s">
        <v>147</v>
      </c>
      <c r="AU284" s="193" t="s">
        <v>146</v>
      </c>
      <c r="AV284" s="14" t="s">
        <v>146</v>
      </c>
      <c r="AW284" s="14" t="s">
        <v>30</v>
      </c>
      <c r="AX284" s="14" t="s">
        <v>73</v>
      </c>
      <c r="AY284" s="193" t="s">
        <v>137</v>
      </c>
    </row>
    <row r="285" s="15" customFormat="1">
      <c r="A285" s="15"/>
      <c r="B285" s="200"/>
      <c r="C285" s="15"/>
      <c r="D285" s="185" t="s">
        <v>147</v>
      </c>
      <c r="E285" s="201" t="s">
        <v>1</v>
      </c>
      <c r="F285" s="202" t="s">
        <v>152</v>
      </c>
      <c r="G285" s="15"/>
      <c r="H285" s="203">
        <v>207.90000000000001</v>
      </c>
      <c r="I285" s="204"/>
      <c r="J285" s="15"/>
      <c r="K285" s="15"/>
      <c r="L285" s="200"/>
      <c r="M285" s="205"/>
      <c r="N285" s="206"/>
      <c r="O285" s="206"/>
      <c r="P285" s="206"/>
      <c r="Q285" s="206"/>
      <c r="R285" s="206"/>
      <c r="S285" s="206"/>
      <c r="T285" s="207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01" t="s">
        <v>147</v>
      </c>
      <c r="AU285" s="201" t="s">
        <v>146</v>
      </c>
      <c r="AV285" s="15" t="s">
        <v>145</v>
      </c>
      <c r="AW285" s="15" t="s">
        <v>30</v>
      </c>
      <c r="AX285" s="15" t="s">
        <v>80</v>
      </c>
      <c r="AY285" s="201" t="s">
        <v>137</v>
      </c>
    </row>
    <row r="286" s="2" customFormat="1" ht="44.25" customHeight="1">
      <c r="A286" s="37"/>
      <c r="B286" s="170"/>
      <c r="C286" s="171" t="s">
        <v>253</v>
      </c>
      <c r="D286" s="171" t="s">
        <v>140</v>
      </c>
      <c r="E286" s="172" t="s">
        <v>354</v>
      </c>
      <c r="F286" s="173" t="s">
        <v>355</v>
      </c>
      <c r="G286" s="174" t="s">
        <v>143</v>
      </c>
      <c r="H286" s="175">
        <v>110.19</v>
      </c>
      <c r="I286" s="176"/>
      <c r="J286" s="177">
        <f>ROUND(I286*H286,2)</f>
        <v>0</v>
      </c>
      <c r="K286" s="173" t="s">
        <v>144</v>
      </c>
      <c r="L286" s="38"/>
      <c r="M286" s="178" t="s">
        <v>1</v>
      </c>
      <c r="N286" s="179" t="s">
        <v>39</v>
      </c>
      <c r="O286" s="76"/>
      <c r="P286" s="180">
        <f>O286*H286</f>
        <v>0</v>
      </c>
      <c r="Q286" s="180">
        <v>0</v>
      </c>
      <c r="R286" s="180">
        <f>Q286*H286</f>
        <v>0</v>
      </c>
      <c r="S286" s="180">
        <v>0</v>
      </c>
      <c r="T286" s="181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82" t="s">
        <v>188</v>
      </c>
      <c r="AT286" s="182" t="s">
        <v>140</v>
      </c>
      <c r="AU286" s="182" t="s">
        <v>146</v>
      </c>
      <c r="AY286" s="18" t="s">
        <v>137</v>
      </c>
      <c r="BE286" s="183">
        <f>IF(N286="základní",J286,0)</f>
        <v>0</v>
      </c>
      <c r="BF286" s="183">
        <f>IF(N286="snížená",J286,0)</f>
        <v>0</v>
      </c>
      <c r="BG286" s="183">
        <f>IF(N286="zákl. přenesená",J286,0)</f>
        <v>0</v>
      </c>
      <c r="BH286" s="183">
        <f>IF(N286="sníž. přenesená",J286,0)</f>
        <v>0</v>
      </c>
      <c r="BI286" s="183">
        <f>IF(N286="nulová",J286,0)</f>
        <v>0</v>
      </c>
      <c r="BJ286" s="18" t="s">
        <v>146</v>
      </c>
      <c r="BK286" s="183">
        <f>ROUND(I286*H286,2)</f>
        <v>0</v>
      </c>
      <c r="BL286" s="18" t="s">
        <v>188</v>
      </c>
      <c r="BM286" s="182" t="s">
        <v>356</v>
      </c>
    </row>
    <row r="287" s="13" customFormat="1">
      <c r="A287" s="13"/>
      <c r="B287" s="184"/>
      <c r="C287" s="13"/>
      <c r="D287" s="185" t="s">
        <v>147</v>
      </c>
      <c r="E287" s="186" t="s">
        <v>1</v>
      </c>
      <c r="F287" s="187" t="s">
        <v>161</v>
      </c>
      <c r="G287" s="13"/>
      <c r="H287" s="186" t="s">
        <v>1</v>
      </c>
      <c r="I287" s="188"/>
      <c r="J287" s="13"/>
      <c r="K287" s="13"/>
      <c r="L287" s="184"/>
      <c r="M287" s="189"/>
      <c r="N287" s="190"/>
      <c r="O287" s="190"/>
      <c r="P287" s="190"/>
      <c r="Q287" s="190"/>
      <c r="R287" s="190"/>
      <c r="S287" s="190"/>
      <c r="T287" s="19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86" t="s">
        <v>147</v>
      </c>
      <c r="AU287" s="186" t="s">
        <v>146</v>
      </c>
      <c r="AV287" s="13" t="s">
        <v>80</v>
      </c>
      <c r="AW287" s="13" t="s">
        <v>30</v>
      </c>
      <c r="AX287" s="13" t="s">
        <v>73</v>
      </c>
      <c r="AY287" s="186" t="s">
        <v>137</v>
      </c>
    </row>
    <row r="288" s="13" customFormat="1">
      <c r="A288" s="13"/>
      <c r="B288" s="184"/>
      <c r="C288" s="13"/>
      <c r="D288" s="185" t="s">
        <v>147</v>
      </c>
      <c r="E288" s="186" t="s">
        <v>1</v>
      </c>
      <c r="F288" s="187" t="s">
        <v>148</v>
      </c>
      <c r="G288" s="13"/>
      <c r="H288" s="186" t="s">
        <v>1</v>
      </c>
      <c r="I288" s="188"/>
      <c r="J288" s="13"/>
      <c r="K288" s="13"/>
      <c r="L288" s="184"/>
      <c r="M288" s="189"/>
      <c r="N288" s="190"/>
      <c r="O288" s="190"/>
      <c r="P288" s="190"/>
      <c r="Q288" s="190"/>
      <c r="R288" s="190"/>
      <c r="S288" s="190"/>
      <c r="T288" s="19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86" t="s">
        <v>147</v>
      </c>
      <c r="AU288" s="186" t="s">
        <v>146</v>
      </c>
      <c r="AV288" s="13" t="s">
        <v>80</v>
      </c>
      <c r="AW288" s="13" t="s">
        <v>30</v>
      </c>
      <c r="AX288" s="13" t="s">
        <v>73</v>
      </c>
      <c r="AY288" s="186" t="s">
        <v>137</v>
      </c>
    </row>
    <row r="289" s="14" customFormat="1">
      <c r="A289" s="14"/>
      <c r="B289" s="192"/>
      <c r="C289" s="14"/>
      <c r="D289" s="185" t="s">
        <v>147</v>
      </c>
      <c r="E289" s="193" t="s">
        <v>1</v>
      </c>
      <c r="F289" s="194" t="s">
        <v>149</v>
      </c>
      <c r="G289" s="14"/>
      <c r="H289" s="195">
        <v>75.599999999999994</v>
      </c>
      <c r="I289" s="196"/>
      <c r="J289" s="14"/>
      <c r="K289" s="14"/>
      <c r="L289" s="192"/>
      <c r="M289" s="197"/>
      <c r="N289" s="198"/>
      <c r="O289" s="198"/>
      <c r="P289" s="198"/>
      <c r="Q289" s="198"/>
      <c r="R289" s="198"/>
      <c r="S289" s="198"/>
      <c r="T289" s="19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193" t="s">
        <v>147</v>
      </c>
      <c r="AU289" s="193" t="s">
        <v>146</v>
      </c>
      <c r="AV289" s="14" t="s">
        <v>146</v>
      </c>
      <c r="AW289" s="14" t="s">
        <v>30</v>
      </c>
      <c r="AX289" s="14" t="s">
        <v>73</v>
      </c>
      <c r="AY289" s="193" t="s">
        <v>137</v>
      </c>
    </row>
    <row r="290" s="13" customFormat="1">
      <c r="A290" s="13"/>
      <c r="B290" s="184"/>
      <c r="C290" s="13"/>
      <c r="D290" s="185" t="s">
        <v>147</v>
      </c>
      <c r="E290" s="186" t="s">
        <v>1</v>
      </c>
      <c r="F290" s="187" t="s">
        <v>150</v>
      </c>
      <c r="G290" s="13"/>
      <c r="H290" s="186" t="s">
        <v>1</v>
      </c>
      <c r="I290" s="188"/>
      <c r="J290" s="13"/>
      <c r="K290" s="13"/>
      <c r="L290" s="184"/>
      <c r="M290" s="189"/>
      <c r="N290" s="190"/>
      <c r="O290" s="190"/>
      <c r="P290" s="190"/>
      <c r="Q290" s="190"/>
      <c r="R290" s="190"/>
      <c r="S290" s="190"/>
      <c r="T290" s="19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86" t="s">
        <v>147</v>
      </c>
      <c r="AU290" s="186" t="s">
        <v>146</v>
      </c>
      <c r="AV290" s="13" t="s">
        <v>80</v>
      </c>
      <c r="AW290" s="13" t="s">
        <v>30</v>
      </c>
      <c r="AX290" s="13" t="s">
        <v>73</v>
      </c>
      <c r="AY290" s="186" t="s">
        <v>137</v>
      </c>
    </row>
    <row r="291" s="14" customFormat="1">
      <c r="A291" s="14"/>
      <c r="B291" s="192"/>
      <c r="C291" s="14"/>
      <c r="D291" s="185" t="s">
        <v>147</v>
      </c>
      <c r="E291" s="193" t="s">
        <v>1</v>
      </c>
      <c r="F291" s="194" t="s">
        <v>151</v>
      </c>
      <c r="G291" s="14"/>
      <c r="H291" s="195">
        <v>34.590000000000003</v>
      </c>
      <c r="I291" s="196"/>
      <c r="J291" s="14"/>
      <c r="K291" s="14"/>
      <c r="L291" s="192"/>
      <c r="M291" s="197"/>
      <c r="N291" s="198"/>
      <c r="O291" s="198"/>
      <c r="P291" s="198"/>
      <c r="Q291" s="198"/>
      <c r="R291" s="198"/>
      <c r="S291" s="198"/>
      <c r="T291" s="19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193" t="s">
        <v>147</v>
      </c>
      <c r="AU291" s="193" t="s">
        <v>146</v>
      </c>
      <c r="AV291" s="14" t="s">
        <v>146</v>
      </c>
      <c r="AW291" s="14" t="s">
        <v>30</v>
      </c>
      <c r="AX291" s="14" t="s">
        <v>73</v>
      </c>
      <c r="AY291" s="193" t="s">
        <v>137</v>
      </c>
    </row>
    <row r="292" s="15" customFormat="1">
      <c r="A292" s="15"/>
      <c r="B292" s="200"/>
      <c r="C292" s="15"/>
      <c r="D292" s="185" t="s">
        <v>147</v>
      </c>
      <c r="E292" s="201" t="s">
        <v>1</v>
      </c>
      <c r="F292" s="202" t="s">
        <v>152</v>
      </c>
      <c r="G292" s="15"/>
      <c r="H292" s="203">
        <v>110.19</v>
      </c>
      <c r="I292" s="204"/>
      <c r="J292" s="15"/>
      <c r="K292" s="15"/>
      <c r="L292" s="200"/>
      <c r="M292" s="205"/>
      <c r="N292" s="206"/>
      <c r="O292" s="206"/>
      <c r="P292" s="206"/>
      <c r="Q292" s="206"/>
      <c r="R292" s="206"/>
      <c r="S292" s="206"/>
      <c r="T292" s="207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01" t="s">
        <v>147</v>
      </c>
      <c r="AU292" s="201" t="s">
        <v>146</v>
      </c>
      <c r="AV292" s="15" t="s">
        <v>145</v>
      </c>
      <c r="AW292" s="15" t="s">
        <v>30</v>
      </c>
      <c r="AX292" s="15" t="s">
        <v>80</v>
      </c>
      <c r="AY292" s="201" t="s">
        <v>137</v>
      </c>
    </row>
    <row r="293" s="2" customFormat="1" ht="16.5" customHeight="1">
      <c r="A293" s="37"/>
      <c r="B293" s="170"/>
      <c r="C293" s="208" t="s">
        <v>357</v>
      </c>
      <c r="D293" s="208" t="s">
        <v>169</v>
      </c>
      <c r="E293" s="209" t="s">
        <v>350</v>
      </c>
      <c r="F293" s="210" t="s">
        <v>351</v>
      </c>
      <c r="G293" s="211" t="s">
        <v>143</v>
      </c>
      <c r="H293" s="212">
        <v>115.7</v>
      </c>
      <c r="I293" s="213"/>
      <c r="J293" s="214">
        <f>ROUND(I293*H293,2)</f>
        <v>0</v>
      </c>
      <c r="K293" s="210" t="s">
        <v>144</v>
      </c>
      <c r="L293" s="215"/>
      <c r="M293" s="216" t="s">
        <v>1</v>
      </c>
      <c r="N293" s="217" t="s">
        <v>39</v>
      </c>
      <c r="O293" s="76"/>
      <c r="P293" s="180">
        <f>O293*H293</f>
        <v>0</v>
      </c>
      <c r="Q293" s="180">
        <v>0</v>
      </c>
      <c r="R293" s="180">
        <f>Q293*H293</f>
        <v>0</v>
      </c>
      <c r="S293" s="180">
        <v>0</v>
      </c>
      <c r="T293" s="181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82" t="s">
        <v>157</v>
      </c>
      <c r="AT293" s="182" t="s">
        <v>169</v>
      </c>
      <c r="AU293" s="182" t="s">
        <v>146</v>
      </c>
      <c r="AY293" s="18" t="s">
        <v>137</v>
      </c>
      <c r="BE293" s="183">
        <f>IF(N293="základní",J293,0)</f>
        <v>0</v>
      </c>
      <c r="BF293" s="183">
        <f>IF(N293="snížená",J293,0)</f>
        <v>0</v>
      </c>
      <c r="BG293" s="183">
        <f>IF(N293="zákl. přenesená",J293,0)</f>
        <v>0</v>
      </c>
      <c r="BH293" s="183">
        <f>IF(N293="sníž. přenesená",J293,0)</f>
        <v>0</v>
      </c>
      <c r="BI293" s="183">
        <f>IF(N293="nulová",J293,0)</f>
        <v>0</v>
      </c>
      <c r="BJ293" s="18" t="s">
        <v>146</v>
      </c>
      <c r="BK293" s="183">
        <f>ROUND(I293*H293,2)</f>
        <v>0</v>
      </c>
      <c r="BL293" s="18" t="s">
        <v>188</v>
      </c>
      <c r="BM293" s="182" t="s">
        <v>358</v>
      </c>
    </row>
    <row r="294" s="14" customFormat="1">
      <c r="A294" s="14"/>
      <c r="B294" s="192"/>
      <c r="C294" s="14"/>
      <c r="D294" s="185" t="s">
        <v>147</v>
      </c>
      <c r="E294" s="193" t="s">
        <v>1</v>
      </c>
      <c r="F294" s="194" t="s">
        <v>359</v>
      </c>
      <c r="G294" s="14"/>
      <c r="H294" s="195">
        <v>115.7</v>
      </c>
      <c r="I294" s="196"/>
      <c r="J294" s="14"/>
      <c r="K294" s="14"/>
      <c r="L294" s="192"/>
      <c r="M294" s="197"/>
      <c r="N294" s="198"/>
      <c r="O294" s="198"/>
      <c r="P294" s="198"/>
      <c r="Q294" s="198"/>
      <c r="R294" s="198"/>
      <c r="S294" s="198"/>
      <c r="T294" s="199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193" t="s">
        <v>147</v>
      </c>
      <c r="AU294" s="193" t="s">
        <v>146</v>
      </c>
      <c r="AV294" s="14" t="s">
        <v>146</v>
      </c>
      <c r="AW294" s="14" t="s">
        <v>30</v>
      </c>
      <c r="AX294" s="14" t="s">
        <v>73</v>
      </c>
      <c r="AY294" s="193" t="s">
        <v>137</v>
      </c>
    </row>
    <row r="295" s="15" customFormat="1">
      <c r="A295" s="15"/>
      <c r="B295" s="200"/>
      <c r="C295" s="15"/>
      <c r="D295" s="185" t="s">
        <v>147</v>
      </c>
      <c r="E295" s="201" t="s">
        <v>1</v>
      </c>
      <c r="F295" s="202" t="s">
        <v>152</v>
      </c>
      <c r="G295" s="15"/>
      <c r="H295" s="203">
        <v>115.7</v>
      </c>
      <c r="I295" s="204"/>
      <c r="J295" s="15"/>
      <c r="K295" s="15"/>
      <c r="L295" s="200"/>
      <c r="M295" s="205"/>
      <c r="N295" s="206"/>
      <c r="O295" s="206"/>
      <c r="P295" s="206"/>
      <c r="Q295" s="206"/>
      <c r="R295" s="206"/>
      <c r="S295" s="206"/>
      <c r="T295" s="207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01" t="s">
        <v>147</v>
      </c>
      <c r="AU295" s="201" t="s">
        <v>146</v>
      </c>
      <c r="AV295" s="15" t="s">
        <v>145</v>
      </c>
      <c r="AW295" s="15" t="s">
        <v>30</v>
      </c>
      <c r="AX295" s="15" t="s">
        <v>80</v>
      </c>
      <c r="AY295" s="201" t="s">
        <v>137</v>
      </c>
    </row>
    <row r="296" s="2" customFormat="1" ht="33" customHeight="1">
      <c r="A296" s="37"/>
      <c r="B296" s="170"/>
      <c r="C296" s="171" t="s">
        <v>261</v>
      </c>
      <c r="D296" s="171" t="s">
        <v>140</v>
      </c>
      <c r="E296" s="172" t="s">
        <v>360</v>
      </c>
      <c r="F296" s="173" t="s">
        <v>361</v>
      </c>
      <c r="G296" s="174" t="s">
        <v>143</v>
      </c>
      <c r="H296" s="175">
        <v>31.710000000000001</v>
      </c>
      <c r="I296" s="176"/>
      <c r="J296" s="177">
        <f>ROUND(I296*H296,2)</f>
        <v>0</v>
      </c>
      <c r="K296" s="173" t="s">
        <v>144</v>
      </c>
      <c r="L296" s="38"/>
      <c r="M296" s="178" t="s">
        <v>1</v>
      </c>
      <c r="N296" s="179" t="s">
        <v>39</v>
      </c>
      <c r="O296" s="76"/>
      <c r="P296" s="180">
        <f>O296*H296</f>
        <v>0</v>
      </c>
      <c r="Q296" s="180">
        <v>0</v>
      </c>
      <c r="R296" s="180">
        <f>Q296*H296</f>
        <v>0</v>
      </c>
      <c r="S296" s="180">
        <v>0</v>
      </c>
      <c r="T296" s="181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82" t="s">
        <v>188</v>
      </c>
      <c r="AT296" s="182" t="s">
        <v>140</v>
      </c>
      <c r="AU296" s="182" t="s">
        <v>146</v>
      </c>
      <c r="AY296" s="18" t="s">
        <v>137</v>
      </c>
      <c r="BE296" s="183">
        <f>IF(N296="základní",J296,0)</f>
        <v>0</v>
      </c>
      <c r="BF296" s="183">
        <f>IF(N296="snížená",J296,0)</f>
        <v>0</v>
      </c>
      <c r="BG296" s="183">
        <f>IF(N296="zákl. přenesená",J296,0)</f>
        <v>0</v>
      </c>
      <c r="BH296" s="183">
        <f>IF(N296="sníž. přenesená",J296,0)</f>
        <v>0</v>
      </c>
      <c r="BI296" s="183">
        <f>IF(N296="nulová",J296,0)</f>
        <v>0</v>
      </c>
      <c r="BJ296" s="18" t="s">
        <v>146</v>
      </c>
      <c r="BK296" s="183">
        <f>ROUND(I296*H296,2)</f>
        <v>0</v>
      </c>
      <c r="BL296" s="18" t="s">
        <v>188</v>
      </c>
      <c r="BM296" s="182" t="s">
        <v>362</v>
      </c>
    </row>
    <row r="297" s="13" customFormat="1">
      <c r="A297" s="13"/>
      <c r="B297" s="184"/>
      <c r="C297" s="13"/>
      <c r="D297" s="185" t="s">
        <v>147</v>
      </c>
      <c r="E297" s="186" t="s">
        <v>1</v>
      </c>
      <c r="F297" s="187" t="s">
        <v>161</v>
      </c>
      <c r="G297" s="13"/>
      <c r="H297" s="186" t="s">
        <v>1</v>
      </c>
      <c r="I297" s="188"/>
      <c r="J297" s="13"/>
      <c r="K297" s="13"/>
      <c r="L297" s="184"/>
      <c r="M297" s="189"/>
      <c r="N297" s="190"/>
      <c r="O297" s="190"/>
      <c r="P297" s="190"/>
      <c r="Q297" s="190"/>
      <c r="R297" s="190"/>
      <c r="S297" s="190"/>
      <c r="T297" s="19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86" t="s">
        <v>147</v>
      </c>
      <c r="AU297" s="186" t="s">
        <v>146</v>
      </c>
      <c r="AV297" s="13" t="s">
        <v>80</v>
      </c>
      <c r="AW297" s="13" t="s">
        <v>30</v>
      </c>
      <c r="AX297" s="13" t="s">
        <v>73</v>
      </c>
      <c r="AY297" s="186" t="s">
        <v>137</v>
      </c>
    </row>
    <row r="298" s="13" customFormat="1">
      <c r="A298" s="13"/>
      <c r="B298" s="184"/>
      <c r="C298" s="13"/>
      <c r="D298" s="185" t="s">
        <v>147</v>
      </c>
      <c r="E298" s="186" t="s">
        <v>1</v>
      </c>
      <c r="F298" s="187" t="s">
        <v>148</v>
      </c>
      <c r="G298" s="13"/>
      <c r="H298" s="186" t="s">
        <v>1</v>
      </c>
      <c r="I298" s="188"/>
      <c r="J298" s="13"/>
      <c r="K298" s="13"/>
      <c r="L298" s="184"/>
      <c r="M298" s="189"/>
      <c r="N298" s="190"/>
      <c r="O298" s="190"/>
      <c r="P298" s="190"/>
      <c r="Q298" s="190"/>
      <c r="R298" s="190"/>
      <c r="S298" s="190"/>
      <c r="T298" s="19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86" t="s">
        <v>147</v>
      </c>
      <c r="AU298" s="186" t="s">
        <v>146</v>
      </c>
      <c r="AV298" s="13" t="s">
        <v>80</v>
      </c>
      <c r="AW298" s="13" t="s">
        <v>30</v>
      </c>
      <c r="AX298" s="13" t="s">
        <v>73</v>
      </c>
      <c r="AY298" s="186" t="s">
        <v>137</v>
      </c>
    </row>
    <row r="299" s="14" customFormat="1">
      <c r="A299" s="14"/>
      <c r="B299" s="192"/>
      <c r="C299" s="14"/>
      <c r="D299" s="185" t="s">
        <v>147</v>
      </c>
      <c r="E299" s="193" t="s">
        <v>1</v>
      </c>
      <c r="F299" s="194" t="s">
        <v>162</v>
      </c>
      <c r="G299" s="14"/>
      <c r="H299" s="195">
        <v>21.359999999999999</v>
      </c>
      <c r="I299" s="196"/>
      <c r="J299" s="14"/>
      <c r="K299" s="14"/>
      <c r="L299" s="192"/>
      <c r="M299" s="197"/>
      <c r="N299" s="198"/>
      <c r="O299" s="198"/>
      <c r="P299" s="198"/>
      <c r="Q299" s="198"/>
      <c r="R299" s="198"/>
      <c r="S299" s="198"/>
      <c r="T299" s="19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193" t="s">
        <v>147</v>
      </c>
      <c r="AU299" s="193" t="s">
        <v>146</v>
      </c>
      <c r="AV299" s="14" t="s">
        <v>146</v>
      </c>
      <c r="AW299" s="14" t="s">
        <v>30</v>
      </c>
      <c r="AX299" s="14" t="s">
        <v>73</v>
      </c>
      <c r="AY299" s="193" t="s">
        <v>137</v>
      </c>
    </row>
    <row r="300" s="13" customFormat="1">
      <c r="A300" s="13"/>
      <c r="B300" s="184"/>
      <c r="C300" s="13"/>
      <c r="D300" s="185" t="s">
        <v>147</v>
      </c>
      <c r="E300" s="186" t="s">
        <v>1</v>
      </c>
      <c r="F300" s="187" t="s">
        <v>150</v>
      </c>
      <c r="G300" s="13"/>
      <c r="H300" s="186" t="s">
        <v>1</v>
      </c>
      <c r="I300" s="188"/>
      <c r="J300" s="13"/>
      <c r="K300" s="13"/>
      <c r="L300" s="184"/>
      <c r="M300" s="189"/>
      <c r="N300" s="190"/>
      <c r="O300" s="190"/>
      <c r="P300" s="190"/>
      <c r="Q300" s="190"/>
      <c r="R300" s="190"/>
      <c r="S300" s="190"/>
      <c r="T300" s="19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86" t="s">
        <v>147</v>
      </c>
      <c r="AU300" s="186" t="s">
        <v>146</v>
      </c>
      <c r="AV300" s="13" t="s">
        <v>80</v>
      </c>
      <c r="AW300" s="13" t="s">
        <v>30</v>
      </c>
      <c r="AX300" s="13" t="s">
        <v>73</v>
      </c>
      <c r="AY300" s="186" t="s">
        <v>137</v>
      </c>
    </row>
    <row r="301" s="14" customFormat="1">
      <c r="A301" s="14"/>
      <c r="B301" s="192"/>
      <c r="C301" s="14"/>
      <c r="D301" s="185" t="s">
        <v>147</v>
      </c>
      <c r="E301" s="193" t="s">
        <v>1</v>
      </c>
      <c r="F301" s="194" t="s">
        <v>163</v>
      </c>
      <c r="G301" s="14"/>
      <c r="H301" s="195">
        <v>10.35</v>
      </c>
      <c r="I301" s="196"/>
      <c r="J301" s="14"/>
      <c r="K301" s="14"/>
      <c r="L301" s="192"/>
      <c r="M301" s="197"/>
      <c r="N301" s="198"/>
      <c r="O301" s="198"/>
      <c r="P301" s="198"/>
      <c r="Q301" s="198"/>
      <c r="R301" s="198"/>
      <c r="S301" s="198"/>
      <c r="T301" s="19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193" t="s">
        <v>147</v>
      </c>
      <c r="AU301" s="193" t="s">
        <v>146</v>
      </c>
      <c r="AV301" s="14" t="s">
        <v>146</v>
      </c>
      <c r="AW301" s="14" t="s">
        <v>30</v>
      </c>
      <c r="AX301" s="14" t="s">
        <v>73</v>
      </c>
      <c r="AY301" s="193" t="s">
        <v>137</v>
      </c>
    </row>
    <row r="302" s="15" customFormat="1">
      <c r="A302" s="15"/>
      <c r="B302" s="200"/>
      <c r="C302" s="15"/>
      <c r="D302" s="185" t="s">
        <v>147</v>
      </c>
      <c r="E302" s="201" t="s">
        <v>1</v>
      </c>
      <c r="F302" s="202" t="s">
        <v>152</v>
      </c>
      <c r="G302" s="15"/>
      <c r="H302" s="203">
        <v>31.710000000000001</v>
      </c>
      <c r="I302" s="204"/>
      <c r="J302" s="15"/>
      <c r="K302" s="15"/>
      <c r="L302" s="200"/>
      <c r="M302" s="205"/>
      <c r="N302" s="206"/>
      <c r="O302" s="206"/>
      <c r="P302" s="206"/>
      <c r="Q302" s="206"/>
      <c r="R302" s="206"/>
      <c r="S302" s="206"/>
      <c r="T302" s="207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01" t="s">
        <v>147</v>
      </c>
      <c r="AU302" s="201" t="s">
        <v>146</v>
      </c>
      <c r="AV302" s="15" t="s">
        <v>145</v>
      </c>
      <c r="AW302" s="15" t="s">
        <v>30</v>
      </c>
      <c r="AX302" s="15" t="s">
        <v>80</v>
      </c>
      <c r="AY302" s="201" t="s">
        <v>137</v>
      </c>
    </row>
    <row r="303" s="2" customFormat="1" ht="37.8" customHeight="1">
      <c r="A303" s="37"/>
      <c r="B303" s="170"/>
      <c r="C303" s="171" t="s">
        <v>363</v>
      </c>
      <c r="D303" s="171" t="s">
        <v>140</v>
      </c>
      <c r="E303" s="172" t="s">
        <v>364</v>
      </c>
      <c r="F303" s="173" t="s">
        <v>365</v>
      </c>
      <c r="G303" s="174" t="s">
        <v>143</v>
      </c>
      <c r="H303" s="175">
        <v>31.710000000000001</v>
      </c>
      <c r="I303" s="176"/>
      <c r="J303" s="177">
        <f>ROUND(I303*H303,2)</f>
        <v>0</v>
      </c>
      <c r="K303" s="173" t="s">
        <v>144</v>
      </c>
      <c r="L303" s="38"/>
      <c r="M303" s="178" t="s">
        <v>1</v>
      </c>
      <c r="N303" s="179" t="s">
        <v>39</v>
      </c>
      <c r="O303" s="76"/>
      <c r="P303" s="180">
        <f>O303*H303</f>
        <v>0</v>
      </c>
      <c r="Q303" s="180">
        <v>0</v>
      </c>
      <c r="R303" s="180">
        <f>Q303*H303</f>
        <v>0</v>
      </c>
      <c r="S303" s="180">
        <v>0</v>
      </c>
      <c r="T303" s="181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82" t="s">
        <v>188</v>
      </c>
      <c r="AT303" s="182" t="s">
        <v>140</v>
      </c>
      <c r="AU303" s="182" t="s">
        <v>146</v>
      </c>
      <c r="AY303" s="18" t="s">
        <v>137</v>
      </c>
      <c r="BE303" s="183">
        <f>IF(N303="základní",J303,0)</f>
        <v>0</v>
      </c>
      <c r="BF303" s="183">
        <f>IF(N303="snížená",J303,0)</f>
        <v>0</v>
      </c>
      <c r="BG303" s="183">
        <f>IF(N303="zákl. přenesená",J303,0)</f>
        <v>0</v>
      </c>
      <c r="BH303" s="183">
        <f>IF(N303="sníž. přenesená",J303,0)</f>
        <v>0</v>
      </c>
      <c r="BI303" s="183">
        <f>IF(N303="nulová",J303,0)</f>
        <v>0</v>
      </c>
      <c r="BJ303" s="18" t="s">
        <v>146</v>
      </c>
      <c r="BK303" s="183">
        <f>ROUND(I303*H303,2)</f>
        <v>0</v>
      </c>
      <c r="BL303" s="18" t="s">
        <v>188</v>
      </c>
      <c r="BM303" s="182" t="s">
        <v>366</v>
      </c>
    </row>
    <row r="304" s="13" customFormat="1">
      <c r="A304" s="13"/>
      <c r="B304" s="184"/>
      <c r="C304" s="13"/>
      <c r="D304" s="185" t="s">
        <v>147</v>
      </c>
      <c r="E304" s="186" t="s">
        <v>1</v>
      </c>
      <c r="F304" s="187" t="s">
        <v>161</v>
      </c>
      <c r="G304" s="13"/>
      <c r="H304" s="186" t="s">
        <v>1</v>
      </c>
      <c r="I304" s="188"/>
      <c r="J304" s="13"/>
      <c r="K304" s="13"/>
      <c r="L304" s="184"/>
      <c r="M304" s="189"/>
      <c r="N304" s="190"/>
      <c r="O304" s="190"/>
      <c r="P304" s="190"/>
      <c r="Q304" s="190"/>
      <c r="R304" s="190"/>
      <c r="S304" s="190"/>
      <c r="T304" s="19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86" t="s">
        <v>147</v>
      </c>
      <c r="AU304" s="186" t="s">
        <v>146</v>
      </c>
      <c r="AV304" s="13" t="s">
        <v>80</v>
      </c>
      <c r="AW304" s="13" t="s">
        <v>30</v>
      </c>
      <c r="AX304" s="13" t="s">
        <v>73</v>
      </c>
      <c r="AY304" s="186" t="s">
        <v>137</v>
      </c>
    </row>
    <row r="305" s="13" customFormat="1">
      <c r="A305" s="13"/>
      <c r="B305" s="184"/>
      <c r="C305" s="13"/>
      <c r="D305" s="185" t="s">
        <v>147</v>
      </c>
      <c r="E305" s="186" t="s">
        <v>1</v>
      </c>
      <c r="F305" s="187" t="s">
        <v>148</v>
      </c>
      <c r="G305" s="13"/>
      <c r="H305" s="186" t="s">
        <v>1</v>
      </c>
      <c r="I305" s="188"/>
      <c r="J305" s="13"/>
      <c r="K305" s="13"/>
      <c r="L305" s="184"/>
      <c r="M305" s="189"/>
      <c r="N305" s="190"/>
      <c r="O305" s="190"/>
      <c r="P305" s="190"/>
      <c r="Q305" s="190"/>
      <c r="R305" s="190"/>
      <c r="S305" s="190"/>
      <c r="T305" s="19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86" t="s">
        <v>147</v>
      </c>
      <c r="AU305" s="186" t="s">
        <v>146</v>
      </c>
      <c r="AV305" s="13" t="s">
        <v>80</v>
      </c>
      <c r="AW305" s="13" t="s">
        <v>30</v>
      </c>
      <c r="AX305" s="13" t="s">
        <v>73</v>
      </c>
      <c r="AY305" s="186" t="s">
        <v>137</v>
      </c>
    </row>
    <row r="306" s="14" customFormat="1">
      <c r="A306" s="14"/>
      <c r="B306" s="192"/>
      <c r="C306" s="14"/>
      <c r="D306" s="185" t="s">
        <v>147</v>
      </c>
      <c r="E306" s="193" t="s">
        <v>1</v>
      </c>
      <c r="F306" s="194" t="s">
        <v>162</v>
      </c>
      <c r="G306" s="14"/>
      <c r="H306" s="195">
        <v>21.359999999999999</v>
      </c>
      <c r="I306" s="196"/>
      <c r="J306" s="14"/>
      <c r="K306" s="14"/>
      <c r="L306" s="192"/>
      <c r="M306" s="197"/>
      <c r="N306" s="198"/>
      <c r="O306" s="198"/>
      <c r="P306" s="198"/>
      <c r="Q306" s="198"/>
      <c r="R306" s="198"/>
      <c r="S306" s="198"/>
      <c r="T306" s="19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193" t="s">
        <v>147</v>
      </c>
      <c r="AU306" s="193" t="s">
        <v>146</v>
      </c>
      <c r="AV306" s="14" t="s">
        <v>146</v>
      </c>
      <c r="AW306" s="14" t="s">
        <v>30</v>
      </c>
      <c r="AX306" s="14" t="s">
        <v>73</v>
      </c>
      <c r="AY306" s="193" t="s">
        <v>137</v>
      </c>
    </row>
    <row r="307" s="13" customFormat="1">
      <c r="A307" s="13"/>
      <c r="B307" s="184"/>
      <c r="C307" s="13"/>
      <c r="D307" s="185" t="s">
        <v>147</v>
      </c>
      <c r="E307" s="186" t="s">
        <v>1</v>
      </c>
      <c r="F307" s="187" t="s">
        <v>150</v>
      </c>
      <c r="G307" s="13"/>
      <c r="H307" s="186" t="s">
        <v>1</v>
      </c>
      <c r="I307" s="188"/>
      <c r="J307" s="13"/>
      <c r="K307" s="13"/>
      <c r="L307" s="184"/>
      <c r="M307" s="189"/>
      <c r="N307" s="190"/>
      <c r="O307" s="190"/>
      <c r="P307" s="190"/>
      <c r="Q307" s="190"/>
      <c r="R307" s="190"/>
      <c r="S307" s="190"/>
      <c r="T307" s="19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86" t="s">
        <v>147</v>
      </c>
      <c r="AU307" s="186" t="s">
        <v>146</v>
      </c>
      <c r="AV307" s="13" t="s">
        <v>80</v>
      </c>
      <c r="AW307" s="13" t="s">
        <v>30</v>
      </c>
      <c r="AX307" s="13" t="s">
        <v>73</v>
      </c>
      <c r="AY307" s="186" t="s">
        <v>137</v>
      </c>
    </row>
    <row r="308" s="14" customFormat="1">
      <c r="A308" s="14"/>
      <c r="B308" s="192"/>
      <c r="C308" s="14"/>
      <c r="D308" s="185" t="s">
        <v>147</v>
      </c>
      <c r="E308" s="193" t="s">
        <v>1</v>
      </c>
      <c r="F308" s="194" t="s">
        <v>163</v>
      </c>
      <c r="G308" s="14"/>
      <c r="H308" s="195">
        <v>10.35</v>
      </c>
      <c r="I308" s="196"/>
      <c r="J308" s="14"/>
      <c r="K308" s="14"/>
      <c r="L308" s="192"/>
      <c r="M308" s="197"/>
      <c r="N308" s="198"/>
      <c r="O308" s="198"/>
      <c r="P308" s="198"/>
      <c r="Q308" s="198"/>
      <c r="R308" s="198"/>
      <c r="S308" s="198"/>
      <c r="T308" s="19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193" t="s">
        <v>147</v>
      </c>
      <c r="AU308" s="193" t="s">
        <v>146</v>
      </c>
      <c r="AV308" s="14" t="s">
        <v>146</v>
      </c>
      <c r="AW308" s="14" t="s">
        <v>30</v>
      </c>
      <c r="AX308" s="14" t="s">
        <v>73</v>
      </c>
      <c r="AY308" s="193" t="s">
        <v>137</v>
      </c>
    </row>
    <row r="309" s="15" customFormat="1">
      <c r="A309" s="15"/>
      <c r="B309" s="200"/>
      <c r="C309" s="15"/>
      <c r="D309" s="185" t="s">
        <v>147</v>
      </c>
      <c r="E309" s="201" t="s">
        <v>1</v>
      </c>
      <c r="F309" s="202" t="s">
        <v>152</v>
      </c>
      <c r="G309" s="15"/>
      <c r="H309" s="203">
        <v>31.710000000000001</v>
      </c>
      <c r="I309" s="204"/>
      <c r="J309" s="15"/>
      <c r="K309" s="15"/>
      <c r="L309" s="200"/>
      <c r="M309" s="205"/>
      <c r="N309" s="206"/>
      <c r="O309" s="206"/>
      <c r="P309" s="206"/>
      <c r="Q309" s="206"/>
      <c r="R309" s="206"/>
      <c r="S309" s="206"/>
      <c r="T309" s="207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01" t="s">
        <v>147</v>
      </c>
      <c r="AU309" s="201" t="s">
        <v>146</v>
      </c>
      <c r="AV309" s="15" t="s">
        <v>145</v>
      </c>
      <c r="AW309" s="15" t="s">
        <v>30</v>
      </c>
      <c r="AX309" s="15" t="s">
        <v>80</v>
      </c>
      <c r="AY309" s="201" t="s">
        <v>137</v>
      </c>
    </row>
    <row r="310" s="2" customFormat="1" ht="44.25" customHeight="1">
      <c r="A310" s="37"/>
      <c r="B310" s="170"/>
      <c r="C310" s="171" t="s">
        <v>265</v>
      </c>
      <c r="D310" s="171" t="s">
        <v>140</v>
      </c>
      <c r="E310" s="172" t="s">
        <v>367</v>
      </c>
      <c r="F310" s="173" t="s">
        <v>368</v>
      </c>
      <c r="G310" s="174" t="s">
        <v>143</v>
      </c>
      <c r="H310" s="175">
        <v>31.710000000000001</v>
      </c>
      <c r="I310" s="176"/>
      <c r="J310" s="177">
        <f>ROUND(I310*H310,2)</f>
        <v>0</v>
      </c>
      <c r="K310" s="173" t="s">
        <v>144</v>
      </c>
      <c r="L310" s="38"/>
      <c r="M310" s="178" t="s">
        <v>1</v>
      </c>
      <c r="N310" s="179" t="s">
        <v>39</v>
      </c>
      <c r="O310" s="76"/>
      <c r="P310" s="180">
        <f>O310*H310</f>
        <v>0</v>
      </c>
      <c r="Q310" s="180">
        <v>0</v>
      </c>
      <c r="R310" s="180">
        <f>Q310*H310</f>
        <v>0</v>
      </c>
      <c r="S310" s="180">
        <v>0</v>
      </c>
      <c r="T310" s="181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82" t="s">
        <v>188</v>
      </c>
      <c r="AT310" s="182" t="s">
        <v>140</v>
      </c>
      <c r="AU310" s="182" t="s">
        <v>146</v>
      </c>
      <c r="AY310" s="18" t="s">
        <v>137</v>
      </c>
      <c r="BE310" s="183">
        <f>IF(N310="základní",J310,0)</f>
        <v>0</v>
      </c>
      <c r="BF310" s="183">
        <f>IF(N310="snížená",J310,0)</f>
        <v>0</v>
      </c>
      <c r="BG310" s="183">
        <f>IF(N310="zákl. přenesená",J310,0)</f>
        <v>0</v>
      </c>
      <c r="BH310" s="183">
        <f>IF(N310="sníž. přenesená",J310,0)</f>
        <v>0</v>
      </c>
      <c r="BI310" s="183">
        <f>IF(N310="nulová",J310,0)</f>
        <v>0</v>
      </c>
      <c r="BJ310" s="18" t="s">
        <v>146</v>
      </c>
      <c r="BK310" s="183">
        <f>ROUND(I310*H310,2)</f>
        <v>0</v>
      </c>
      <c r="BL310" s="18" t="s">
        <v>188</v>
      </c>
      <c r="BM310" s="182" t="s">
        <v>369</v>
      </c>
    </row>
    <row r="311" s="13" customFormat="1">
      <c r="A311" s="13"/>
      <c r="B311" s="184"/>
      <c r="C311" s="13"/>
      <c r="D311" s="185" t="s">
        <v>147</v>
      </c>
      <c r="E311" s="186" t="s">
        <v>1</v>
      </c>
      <c r="F311" s="187" t="s">
        <v>161</v>
      </c>
      <c r="G311" s="13"/>
      <c r="H311" s="186" t="s">
        <v>1</v>
      </c>
      <c r="I311" s="188"/>
      <c r="J311" s="13"/>
      <c r="K311" s="13"/>
      <c r="L311" s="184"/>
      <c r="M311" s="189"/>
      <c r="N311" s="190"/>
      <c r="O311" s="190"/>
      <c r="P311" s="190"/>
      <c r="Q311" s="190"/>
      <c r="R311" s="190"/>
      <c r="S311" s="190"/>
      <c r="T311" s="19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86" t="s">
        <v>147</v>
      </c>
      <c r="AU311" s="186" t="s">
        <v>146</v>
      </c>
      <c r="AV311" s="13" t="s">
        <v>80</v>
      </c>
      <c r="AW311" s="13" t="s">
        <v>30</v>
      </c>
      <c r="AX311" s="13" t="s">
        <v>73</v>
      </c>
      <c r="AY311" s="186" t="s">
        <v>137</v>
      </c>
    </row>
    <row r="312" s="13" customFormat="1">
      <c r="A312" s="13"/>
      <c r="B312" s="184"/>
      <c r="C312" s="13"/>
      <c r="D312" s="185" t="s">
        <v>147</v>
      </c>
      <c r="E312" s="186" t="s">
        <v>1</v>
      </c>
      <c r="F312" s="187" t="s">
        <v>148</v>
      </c>
      <c r="G312" s="13"/>
      <c r="H312" s="186" t="s">
        <v>1</v>
      </c>
      <c r="I312" s="188"/>
      <c r="J312" s="13"/>
      <c r="K312" s="13"/>
      <c r="L312" s="184"/>
      <c r="M312" s="189"/>
      <c r="N312" s="190"/>
      <c r="O312" s="190"/>
      <c r="P312" s="190"/>
      <c r="Q312" s="190"/>
      <c r="R312" s="190"/>
      <c r="S312" s="190"/>
      <c r="T312" s="19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86" t="s">
        <v>147</v>
      </c>
      <c r="AU312" s="186" t="s">
        <v>146</v>
      </c>
      <c r="AV312" s="13" t="s">
        <v>80</v>
      </c>
      <c r="AW312" s="13" t="s">
        <v>30</v>
      </c>
      <c r="AX312" s="13" t="s">
        <v>73</v>
      </c>
      <c r="AY312" s="186" t="s">
        <v>137</v>
      </c>
    </row>
    <row r="313" s="14" customFormat="1">
      <c r="A313" s="14"/>
      <c r="B313" s="192"/>
      <c r="C313" s="14"/>
      <c r="D313" s="185" t="s">
        <v>147</v>
      </c>
      <c r="E313" s="193" t="s">
        <v>1</v>
      </c>
      <c r="F313" s="194" t="s">
        <v>162</v>
      </c>
      <c r="G313" s="14"/>
      <c r="H313" s="195">
        <v>21.359999999999999</v>
      </c>
      <c r="I313" s="196"/>
      <c r="J313" s="14"/>
      <c r="K313" s="14"/>
      <c r="L313" s="192"/>
      <c r="M313" s="197"/>
      <c r="N313" s="198"/>
      <c r="O313" s="198"/>
      <c r="P313" s="198"/>
      <c r="Q313" s="198"/>
      <c r="R313" s="198"/>
      <c r="S313" s="198"/>
      <c r="T313" s="19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193" t="s">
        <v>147</v>
      </c>
      <c r="AU313" s="193" t="s">
        <v>146</v>
      </c>
      <c r="AV313" s="14" t="s">
        <v>146</v>
      </c>
      <c r="AW313" s="14" t="s">
        <v>30</v>
      </c>
      <c r="AX313" s="14" t="s">
        <v>73</v>
      </c>
      <c r="AY313" s="193" t="s">
        <v>137</v>
      </c>
    </row>
    <row r="314" s="13" customFormat="1">
      <c r="A314" s="13"/>
      <c r="B314" s="184"/>
      <c r="C314" s="13"/>
      <c r="D314" s="185" t="s">
        <v>147</v>
      </c>
      <c r="E314" s="186" t="s">
        <v>1</v>
      </c>
      <c r="F314" s="187" t="s">
        <v>150</v>
      </c>
      <c r="G314" s="13"/>
      <c r="H314" s="186" t="s">
        <v>1</v>
      </c>
      <c r="I314" s="188"/>
      <c r="J314" s="13"/>
      <c r="K314" s="13"/>
      <c r="L314" s="184"/>
      <c r="M314" s="189"/>
      <c r="N314" s="190"/>
      <c r="O314" s="190"/>
      <c r="P314" s="190"/>
      <c r="Q314" s="190"/>
      <c r="R314" s="190"/>
      <c r="S314" s="190"/>
      <c r="T314" s="19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86" t="s">
        <v>147</v>
      </c>
      <c r="AU314" s="186" t="s">
        <v>146</v>
      </c>
      <c r="AV314" s="13" t="s">
        <v>80</v>
      </c>
      <c r="AW314" s="13" t="s">
        <v>30</v>
      </c>
      <c r="AX314" s="13" t="s">
        <v>73</v>
      </c>
      <c r="AY314" s="186" t="s">
        <v>137</v>
      </c>
    </row>
    <row r="315" s="14" customFormat="1">
      <c r="A315" s="14"/>
      <c r="B315" s="192"/>
      <c r="C315" s="14"/>
      <c r="D315" s="185" t="s">
        <v>147</v>
      </c>
      <c r="E315" s="193" t="s">
        <v>1</v>
      </c>
      <c r="F315" s="194" t="s">
        <v>163</v>
      </c>
      <c r="G315" s="14"/>
      <c r="H315" s="195">
        <v>10.35</v>
      </c>
      <c r="I315" s="196"/>
      <c r="J315" s="14"/>
      <c r="K315" s="14"/>
      <c r="L315" s="192"/>
      <c r="M315" s="197"/>
      <c r="N315" s="198"/>
      <c r="O315" s="198"/>
      <c r="P315" s="198"/>
      <c r="Q315" s="198"/>
      <c r="R315" s="198"/>
      <c r="S315" s="198"/>
      <c r="T315" s="199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193" t="s">
        <v>147</v>
      </c>
      <c r="AU315" s="193" t="s">
        <v>146</v>
      </c>
      <c r="AV315" s="14" t="s">
        <v>146</v>
      </c>
      <c r="AW315" s="14" t="s">
        <v>30</v>
      </c>
      <c r="AX315" s="14" t="s">
        <v>73</v>
      </c>
      <c r="AY315" s="193" t="s">
        <v>137</v>
      </c>
    </row>
    <row r="316" s="15" customFormat="1">
      <c r="A316" s="15"/>
      <c r="B316" s="200"/>
      <c r="C316" s="15"/>
      <c r="D316" s="185" t="s">
        <v>147</v>
      </c>
      <c r="E316" s="201" t="s">
        <v>1</v>
      </c>
      <c r="F316" s="202" t="s">
        <v>152</v>
      </c>
      <c r="G316" s="15"/>
      <c r="H316" s="203">
        <v>31.710000000000001</v>
      </c>
      <c r="I316" s="204"/>
      <c r="J316" s="15"/>
      <c r="K316" s="15"/>
      <c r="L316" s="200"/>
      <c r="M316" s="205"/>
      <c r="N316" s="206"/>
      <c r="O316" s="206"/>
      <c r="P316" s="206"/>
      <c r="Q316" s="206"/>
      <c r="R316" s="206"/>
      <c r="S316" s="206"/>
      <c r="T316" s="207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01" t="s">
        <v>147</v>
      </c>
      <c r="AU316" s="201" t="s">
        <v>146</v>
      </c>
      <c r="AV316" s="15" t="s">
        <v>145</v>
      </c>
      <c r="AW316" s="15" t="s">
        <v>30</v>
      </c>
      <c r="AX316" s="15" t="s">
        <v>80</v>
      </c>
      <c r="AY316" s="201" t="s">
        <v>137</v>
      </c>
    </row>
    <row r="317" s="2" customFormat="1" ht="37.8" customHeight="1">
      <c r="A317" s="37"/>
      <c r="B317" s="170"/>
      <c r="C317" s="171" t="s">
        <v>370</v>
      </c>
      <c r="D317" s="171" t="s">
        <v>140</v>
      </c>
      <c r="E317" s="172" t="s">
        <v>371</v>
      </c>
      <c r="F317" s="173" t="s">
        <v>372</v>
      </c>
      <c r="G317" s="174" t="s">
        <v>143</v>
      </c>
      <c r="H317" s="175">
        <v>110.19</v>
      </c>
      <c r="I317" s="176"/>
      <c r="J317" s="177">
        <f>ROUND(I317*H317,2)</f>
        <v>0</v>
      </c>
      <c r="K317" s="173" t="s">
        <v>144</v>
      </c>
      <c r="L317" s="38"/>
      <c r="M317" s="178" t="s">
        <v>1</v>
      </c>
      <c r="N317" s="179" t="s">
        <v>39</v>
      </c>
      <c r="O317" s="76"/>
      <c r="P317" s="180">
        <f>O317*H317</f>
        <v>0</v>
      </c>
      <c r="Q317" s="180">
        <v>0</v>
      </c>
      <c r="R317" s="180">
        <f>Q317*H317</f>
        <v>0</v>
      </c>
      <c r="S317" s="180">
        <v>0</v>
      </c>
      <c r="T317" s="181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82" t="s">
        <v>188</v>
      </c>
      <c r="AT317" s="182" t="s">
        <v>140</v>
      </c>
      <c r="AU317" s="182" t="s">
        <v>146</v>
      </c>
      <c r="AY317" s="18" t="s">
        <v>137</v>
      </c>
      <c r="BE317" s="183">
        <f>IF(N317="základní",J317,0)</f>
        <v>0</v>
      </c>
      <c r="BF317" s="183">
        <f>IF(N317="snížená",J317,0)</f>
        <v>0</v>
      </c>
      <c r="BG317" s="183">
        <f>IF(N317="zákl. přenesená",J317,0)</f>
        <v>0</v>
      </c>
      <c r="BH317" s="183">
        <f>IF(N317="sníž. přenesená",J317,0)</f>
        <v>0</v>
      </c>
      <c r="BI317" s="183">
        <f>IF(N317="nulová",J317,0)</f>
        <v>0</v>
      </c>
      <c r="BJ317" s="18" t="s">
        <v>146</v>
      </c>
      <c r="BK317" s="183">
        <f>ROUND(I317*H317,2)</f>
        <v>0</v>
      </c>
      <c r="BL317" s="18" t="s">
        <v>188</v>
      </c>
      <c r="BM317" s="182" t="s">
        <v>373</v>
      </c>
    </row>
    <row r="318" s="13" customFormat="1">
      <c r="A318" s="13"/>
      <c r="B318" s="184"/>
      <c r="C318" s="13"/>
      <c r="D318" s="185" t="s">
        <v>147</v>
      </c>
      <c r="E318" s="186" t="s">
        <v>1</v>
      </c>
      <c r="F318" s="187" t="s">
        <v>374</v>
      </c>
      <c r="G318" s="13"/>
      <c r="H318" s="186" t="s">
        <v>1</v>
      </c>
      <c r="I318" s="188"/>
      <c r="J318" s="13"/>
      <c r="K318" s="13"/>
      <c r="L318" s="184"/>
      <c r="M318" s="189"/>
      <c r="N318" s="190"/>
      <c r="O318" s="190"/>
      <c r="P318" s="190"/>
      <c r="Q318" s="190"/>
      <c r="R318" s="190"/>
      <c r="S318" s="190"/>
      <c r="T318" s="19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86" t="s">
        <v>147</v>
      </c>
      <c r="AU318" s="186" t="s">
        <v>146</v>
      </c>
      <c r="AV318" s="13" t="s">
        <v>80</v>
      </c>
      <c r="AW318" s="13" t="s">
        <v>30</v>
      </c>
      <c r="AX318" s="13" t="s">
        <v>73</v>
      </c>
      <c r="AY318" s="186" t="s">
        <v>137</v>
      </c>
    </row>
    <row r="319" s="13" customFormat="1">
      <c r="A319" s="13"/>
      <c r="B319" s="184"/>
      <c r="C319" s="13"/>
      <c r="D319" s="185" t="s">
        <v>147</v>
      </c>
      <c r="E319" s="186" t="s">
        <v>1</v>
      </c>
      <c r="F319" s="187" t="s">
        <v>148</v>
      </c>
      <c r="G319" s="13"/>
      <c r="H319" s="186" t="s">
        <v>1</v>
      </c>
      <c r="I319" s="188"/>
      <c r="J319" s="13"/>
      <c r="K319" s="13"/>
      <c r="L319" s="184"/>
      <c r="M319" s="189"/>
      <c r="N319" s="190"/>
      <c r="O319" s="190"/>
      <c r="P319" s="190"/>
      <c r="Q319" s="190"/>
      <c r="R319" s="190"/>
      <c r="S319" s="190"/>
      <c r="T319" s="19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86" t="s">
        <v>147</v>
      </c>
      <c r="AU319" s="186" t="s">
        <v>146</v>
      </c>
      <c r="AV319" s="13" t="s">
        <v>80</v>
      </c>
      <c r="AW319" s="13" t="s">
        <v>30</v>
      </c>
      <c r="AX319" s="13" t="s">
        <v>73</v>
      </c>
      <c r="AY319" s="186" t="s">
        <v>137</v>
      </c>
    </row>
    <row r="320" s="14" customFormat="1">
      <c r="A320" s="14"/>
      <c r="B320" s="192"/>
      <c r="C320" s="14"/>
      <c r="D320" s="185" t="s">
        <v>147</v>
      </c>
      <c r="E320" s="193" t="s">
        <v>1</v>
      </c>
      <c r="F320" s="194" t="s">
        <v>149</v>
      </c>
      <c r="G320" s="14"/>
      <c r="H320" s="195">
        <v>75.599999999999994</v>
      </c>
      <c r="I320" s="196"/>
      <c r="J320" s="14"/>
      <c r="K320" s="14"/>
      <c r="L320" s="192"/>
      <c r="M320" s="197"/>
      <c r="N320" s="198"/>
      <c r="O320" s="198"/>
      <c r="P320" s="198"/>
      <c r="Q320" s="198"/>
      <c r="R320" s="198"/>
      <c r="S320" s="198"/>
      <c r="T320" s="19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193" t="s">
        <v>147</v>
      </c>
      <c r="AU320" s="193" t="s">
        <v>146</v>
      </c>
      <c r="AV320" s="14" t="s">
        <v>146</v>
      </c>
      <c r="AW320" s="14" t="s">
        <v>30</v>
      </c>
      <c r="AX320" s="14" t="s">
        <v>73</v>
      </c>
      <c r="AY320" s="193" t="s">
        <v>137</v>
      </c>
    </row>
    <row r="321" s="13" customFormat="1">
      <c r="A321" s="13"/>
      <c r="B321" s="184"/>
      <c r="C321" s="13"/>
      <c r="D321" s="185" t="s">
        <v>147</v>
      </c>
      <c r="E321" s="186" t="s">
        <v>1</v>
      </c>
      <c r="F321" s="187" t="s">
        <v>150</v>
      </c>
      <c r="G321" s="13"/>
      <c r="H321" s="186" t="s">
        <v>1</v>
      </c>
      <c r="I321" s="188"/>
      <c r="J321" s="13"/>
      <c r="K321" s="13"/>
      <c r="L321" s="184"/>
      <c r="M321" s="189"/>
      <c r="N321" s="190"/>
      <c r="O321" s="190"/>
      <c r="P321" s="190"/>
      <c r="Q321" s="190"/>
      <c r="R321" s="190"/>
      <c r="S321" s="190"/>
      <c r="T321" s="19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86" t="s">
        <v>147</v>
      </c>
      <c r="AU321" s="186" t="s">
        <v>146</v>
      </c>
      <c r="AV321" s="13" t="s">
        <v>80</v>
      </c>
      <c r="AW321" s="13" t="s">
        <v>30</v>
      </c>
      <c r="AX321" s="13" t="s">
        <v>73</v>
      </c>
      <c r="AY321" s="186" t="s">
        <v>137</v>
      </c>
    </row>
    <row r="322" s="14" customFormat="1">
      <c r="A322" s="14"/>
      <c r="B322" s="192"/>
      <c r="C322" s="14"/>
      <c r="D322" s="185" t="s">
        <v>147</v>
      </c>
      <c r="E322" s="193" t="s">
        <v>1</v>
      </c>
      <c r="F322" s="194" t="s">
        <v>151</v>
      </c>
      <c r="G322" s="14"/>
      <c r="H322" s="195">
        <v>34.590000000000003</v>
      </c>
      <c r="I322" s="196"/>
      <c r="J322" s="14"/>
      <c r="K322" s="14"/>
      <c r="L322" s="192"/>
      <c r="M322" s="197"/>
      <c r="N322" s="198"/>
      <c r="O322" s="198"/>
      <c r="P322" s="198"/>
      <c r="Q322" s="198"/>
      <c r="R322" s="198"/>
      <c r="S322" s="198"/>
      <c r="T322" s="19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193" t="s">
        <v>147</v>
      </c>
      <c r="AU322" s="193" t="s">
        <v>146</v>
      </c>
      <c r="AV322" s="14" t="s">
        <v>146</v>
      </c>
      <c r="AW322" s="14" t="s">
        <v>30</v>
      </c>
      <c r="AX322" s="14" t="s">
        <v>73</v>
      </c>
      <c r="AY322" s="193" t="s">
        <v>137</v>
      </c>
    </row>
    <row r="323" s="15" customFormat="1">
      <c r="A323" s="15"/>
      <c r="B323" s="200"/>
      <c r="C323" s="15"/>
      <c r="D323" s="185" t="s">
        <v>147</v>
      </c>
      <c r="E323" s="201" t="s">
        <v>1</v>
      </c>
      <c r="F323" s="202" t="s">
        <v>152</v>
      </c>
      <c r="G323" s="15"/>
      <c r="H323" s="203">
        <v>110.19</v>
      </c>
      <c r="I323" s="204"/>
      <c r="J323" s="15"/>
      <c r="K323" s="15"/>
      <c r="L323" s="200"/>
      <c r="M323" s="205"/>
      <c r="N323" s="206"/>
      <c r="O323" s="206"/>
      <c r="P323" s="206"/>
      <c r="Q323" s="206"/>
      <c r="R323" s="206"/>
      <c r="S323" s="206"/>
      <c r="T323" s="207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01" t="s">
        <v>147</v>
      </c>
      <c r="AU323" s="201" t="s">
        <v>146</v>
      </c>
      <c r="AV323" s="15" t="s">
        <v>145</v>
      </c>
      <c r="AW323" s="15" t="s">
        <v>30</v>
      </c>
      <c r="AX323" s="15" t="s">
        <v>80</v>
      </c>
      <c r="AY323" s="201" t="s">
        <v>137</v>
      </c>
    </row>
    <row r="324" s="12" customFormat="1" ht="25.92" customHeight="1">
      <c r="A324" s="12"/>
      <c r="B324" s="157"/>
      <c r="C324" s="12"/>
      <c r="D324" s="158" t="s">
        <v>72</v>
      </c>
      <c r="E324" s="159" t="s">
        <v>375</v>
      </c>
      <c r="F324" s="159" t="s">
        <v>376</v>
      </c>
      <c r="G324" s="12"/>
      <c r="H324" s="12"/>
      <c r="I324" s="160"/>
      <c r="J324" s="161">
        <f>BK324</f>
        <v>0</v>
      </c>
      <c r="K324" s="12"/>
      <c r="L324" s="157"/>
      <c r="M324" s="162"/>
      <c r="N324" s="163"/>
      <c r="O324" s="163"/>
      <c r="P324" s="164">
        <f>SUM(P325:P327)</f>
        <v>0</v>
      </c>
      <c r="Q324" s="163"/>
      <c r="R324" s="164">
        <f>SUM(R325:R327)</f>
        <v>0</v>
      </c>
      <c r="S324" s="163"/>
      <c r="T324" s="165">
        <f>SUM(T325:T327)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158" t="s">
        <v>168</v>
      </c>
      <c r="AT324" s="166" t="s">
        <v>72</v>
      </c>
      <c r="AU324" s="166" t="s">
        <v>73</v>
      </c>
      <c r="AY324" s="158" t="s">
        <v>137</v>
      </c>
      <c r="BK324" s="167">
        <f>SUM(BK325:BK327)</f>
        <v>0</v>
      </c>
    </row>
    <row r="325" s="2" customFormat="1" ht="16.5" customHeight="1">
      <c r="A325" s="37"/>
      <c r="B325" s="170"/>
      <c r="C325" s="171" t="s">
        <v>270</v>
      </c>
      <c r="D325" s="171" t="s">
        <v>140</v>
      </c>
      <c r="E325" s="172" t="s">
        <v>377</v>
      </c>
      <c r="F325" s="173" t="s">
        <v>378</v>
      </c>
      <c r="G325" s="174" t="s">
        <v>303</v>
      </c>
      <c r="H325" s="175">
        <v>1</v>
      </c>
      <c r="I325" s="176"/>
      <c r="J325" s="177">
        <f>ROUND(I325*H325,2)</f>
        <v>0</v>
      </c>
      <c r="K325" s="173" t="s">
        <v>379</v>
      </c>
      <c r="L325" s="38"/>
      <c r="M325" s="178" t="s">
        <v>1</v>
      </c>
      <c r="N325" s="179" t="s">
        <v>39</v>
      </c>
      <c r="O325" s="76"/>
      <c r="P325" s="180">
        <f>O325*H325</f>
        <v>0</v>
      </c>
      <c r="Q325" s="180">
        <v>0</v>
      </c>
      <c r="R325" s="180">
        <f>Q325*H325</f>
        <v>0</v>
      </c>
      <c r="S325" s="180">
        <v>0</v>
      </c>
      <c r="T325" s="181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82" t="s">
        <v>145</v>
      </c>
      <c r="AT325" s="182" t="s">
        <v>140</v>
      </c>
      <c r="AU325" s="182" t="s">
        <v>80</v>
      </c>
      <c r="AY325" s="18" t="s">
        <v>137</v>
      </c>
      <c r="BE325" s="183">
        <f>IF(N325="základní",J325,0)</f>
        <v>0</v>
      </c>
      <c r="BF325" s="183">
        <f>IF(N325="snížená",J325,0)</f>
        <v>0</v>
      </c>
      <c r="BG325" s="183">
        <f>IF(N325="zákl. přenesená",J325,0)</f>
        <v>0</v>
      </c>
      <c r="BH325" s="183">
        <f>IF(N325="sníž. přenesená",J325,0)</f>
        <v>0</v>
      </c>
      <c r="BI325" s="183">
        <f>IF(N325="nulová",J325,0)</f>
        <v>0</v>
      </c>
      <c r="BJ325" s="18" t="s">
        <v>146</v>
      </c>
      <c r="BK325" s="183">
        <f>ROUND(I325*H325,2)</f>
        <v>0</v>
      </c>
      <c r="BL325" s="18" t="s">
        <v>145</v>
      </c>
      <c r="BM325" s="182" t="s">
        <v>380</v>
      </c>
    </row>
    <row r="326" s="2" customFormat="1" ht="24.15" customHeight="1">
      <c r="A326" s="37"/>
      <c r="B326" s="170"/>
      <c r="C326" s="171" t="s">
        <v>381</v>
      </c>
      <c r="D326" s="171" t="s">
        <v>140</v>
      </c>
      <c r="E326" s="172" t="s">
        <v>382</v>
      </c>
      <c r="F326" s="173" t="s">
        <v>383</v>
      </c>
      <c r="G326" s="174" t="s">
        <v>384</v>
      </c>
      <c r="H326" s="175">
        <v>13</v>
      </c>
      <c r="I326" s="176"/>
      <c r="J326" s="177">
        <f>ROUND(I326*H326,2)</f>
        <v>0</v>
      </c>
      <c r="K326" s="173" t="s">
        <v>1</v>
      </c>
      <c r="L326" s="38"/>
      <c r="M326" s="178" t="s">
        <v>1</v>
      </c>
      <c r="N326" s="179" t="s">
        <v>39</v>
      </c>
      <c r="O326" s="76"/>
      <c r="P326" s="180">
        <f>O326*H326</f>
        <v>0</v>
      </c>
      <c r="Q326" s="180">
        <v>0</v>
      </c>
      <c r="R326" s="180">
        <f>Q326*H326</f>
        <v>0</v>
      </c>
      <c r="S326" s="180">
        <v>0</v>
      </c>
      <c r="T326" s="181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82" t="s">
        <v>145</v>
      </c>
      <c r="AT326" s="182" t="s">
        <v>140</v>
      </c>
      <c r="AU326" s="182" t="s">
        <v>80</v>
      </c>
      <c r="AY326" s="18" t="s">
        <v>137</v>
      </c>
      <c r="BE326" s="183">
        <f>IF(N326="základní",J326,0)</f>
        <v>0</v>
      </c>
      <c r="BF326" s="183">
        <f>IF(N326="snížená",J326,0)</f>
        <v>0</v>
      </c>
      <c r="BG326" s="183">
        <f>IF(N326="zákl. přenesená",J326,0)</f>
        <v>0</v>
      </c>
      <c r="BH326" s="183">
        <f>IF(N326="sníž. přenesená",J326,0)</f>
        <v>0</v>
      </c>
      <c r="BI326" s="183">
        <f>IF(N326="nulová",J326,0)</f>
        <v>0</v>
      </c>
      <c r="BJ326" s="18" t="s">
        <v>146</v>
      </c>
      <c r="BK326" s="183">
        <f>ROUND(I326*H326,2)</f>
        <v>0</v>
      </c>
      <c r="BL326" s="18" t="s">
        <v>145</v>
      </c>
      <c r="BM326" s="182" t="s">
        <v>385</v>
      </c>
    </row>
    <row r="327" s="2" customFormat="1" ht="24.15" customHeight="1">
      <c r="A327" s="37"/>
      <c r="B327" s="170"/>
      <c r="C327" s="171" t="s">
        <v>275</v>
      </c>
      <c r="D327" s="171" t="s">
        <v>140</v>
      </c>
      <c r="E327" s="172" t="s">
        <v>386</v>
      </c>
      <c r="F327" s="173" t="s">
        <v>387</v>
      </c>
      <c r="G327" s="174" t="s">
        <v>384</v>
      </c>
      <c r="H327" s="175">
        <v>13</v>
      </c>
      <c r="I327" s="176"/>
      <c r="J327" s="177">
        <f>ROUND(I327*H327,2)</f>
        <v>0</v>
      </c>
      <c r="K327" s="173" t="s">
        <v>1</v>
      </c>
      <c r="L327" s="38"/>
      <c r="M327" s="222" t="s">
        <v>1</v>
      </c>
      <c r="N327" s="223" t="s">
        <v>39</v>
      </c>
      <c r="O327" s="224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82" t="s">
        <v>145</v>
      </c>
      <c r="AT327" s="182" t="s">
        <v>140</v>
      </c>
      <c r="AU327" s="182" t="s">
        <v>80</v>
      </c>
      <c r="AY327" s="18" t="s">
        <v>137</v>
      </c>
      <c r="BE327" s="183">
        <f>IF(N327="základní",J327,0)</f>
        <v>0</v>
      </c>
      <c r="BF327" s="183">
        <f>IF(N327="snížená",J327,0)</f>
        <v>0</v>
      </c>
      <c r="BG327" s="183">
        <f>IF(N327="zákl. přenesená",J327,0)</f>
        <v>0</v>
      </c>
      <c r="BH327" s="183">
        <f>IF(N327="sníž. přenesená",J327,0)</f>
        <v>0</v>
      </c>
      <c r="BI327" s="183">
        <f>IF(N327="nulová",J327,0)</f>
        <v>0</v>
      </c>
      <c r="BJ327" s="18" t="s">
        <v>146</v>
      </c>
      <c r="BK327" s="183">
        <f>ROUND(I327*H327,2)</f>
        <v>0</v>
      </c>
      <c r="BL327" s="18" t="s">
        <v>145</v>
      </c>
      <c r="BM327" s="182" t="s">
        <v>388</v>
      </c>
    </row>
    <row r="328" s="2" customFormat="1" ht="6.96" customHeight="1">
      <c r="A328" s="37"/>
      <c r="B328" s="59"/>
      <c r="C328" s="60"/>
      <c r="D328" s="60"/>
      <c r="E328" s="60"/>
      <c r="F328" s="60"/>
      <c r="G328" s="60"/>
      <c r="H328" s="60"/>
      <c r="I328" s="60"/>
      <c r="J328" s="60"/>
      <c r="K328" s="60"/>
      <c r="L328" s="38"/>
      <c r="M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</row>
  </sheetData>
  <autoFilter ref="C126:K327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="1" customFormat="1" ht="24.96" customHeight="1">
      <c r="B4" s="21"/>
      <c r="D4" s="22" t="s">
        <v>103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0" t="str">
        <f>'Rekapitulace stavby'!K6</f>
        <v>Příloha č. 3, Slepý soupis prací, dodávek a služeb s výkazem výměr (2)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104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389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6. 6. 2024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ROUND(J127,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ROUND((SUM(BE127:BE326)),  2)</f>
        <v>0</v>
      </c>
      <c r="G33" s="37"/>
      <c r="H33" s="37"/>
      <c r="I33" s="127">
        <v>0.20999999999999999</v>
      </c>
      <c r="J33" s="126">
        <f>ROUND(((SUM(BE127:BE326))*I33),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ROUND((SUM(BF127:BF326)),  2)</f>
        <v>0</v>
      </c>
      <c r="G34" s="37"/>
      <c r="H34" s="37"/>
      <c r="I34" s="127">
        <v>0.12</v>
      </c>
      <c r="J34" s="126">
        <f>ROUND(((SUM(BF127:BF326))*I34),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ROUND((SUM(BG127:BG326)),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ROUND((SUM(BH127:BH326)),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ROUND((SUM(BI127:BI326)),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0" t="str">
        <f>E7</f>
        <v>Příloha č. 3, Slepý soupis prací, dodávek a služeb s výkazem výměr (2)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104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Objekt2 - 595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6. 6. 2024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107</v>
      </c>
      <c r="D94" s="128"/>
      <c r="E94" s="128"/>
      <c r="F94" s="128"/>
      <c r="G94" s="128"/>
      <c r="H94" s="128"/>
      <c r="I94" s="128"/>
      <c r="J94" s="137" t="s">
        <v>108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109</v>
      </c>
      <c r="D96" s="37"/>
      <c r="E96" s="37"/>
      <c r="F96" s="37"/>
      <c r="G96" s="37"/>
      <c r="H96" s="37"/>
      <c r="I96" s="37"/>
      <c r="J96" s="95">
        <f>J127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110</v>
      </c>
    </row>
    <row r="97" s="9" customFormat="1" ht="24.96" customHeight="1">
      <c r="A97" s="9"/>
      <c r="B97" s="139"/>
      <c r="C97" s="9"/>
      <c r="D97" s="140" t="s">
        <v>111</v>
      </c>
      <c r="E97" s="141"/>
      <c r="F97" s="141"/>
      <c r="G97" s="141"/>
      <c r="H97" s="141"/>
      <c r="I97" s="141"/>
      <c r="J97" s="142">
        <f>J128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112</v>
      </c>
      <c r="E98" s="145"/>
      <c r="F98" s="145"/>
      <c r="G98" s="145"/>
      <c r="H98" s="145"/>
      <c r="I98" s="145"/>
      <c r="J98" s="146">
        <f>J129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113</v>
      </c>
      <c r="E99" s="145"/>
      <c r="F99" s="145"/>
      <c r="G99" s="145"/>
      <c r="H99" s="145"/>
      <c r="I99" s="145"/>
      <c r="J99" s="146">
        <f>J183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114</v>
      </c>
      <c r="E100" s="145"/>
      <c r="F100" s="145"/>
      <c r="G100" s="145"/>
      <c r="H100" s="145"/>
      <c r="I100" s="145"/>
      <c r="J100" s="146">
        <f>J193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115</v>
      </c>
      <c r="E101" s="145"/>
      <c r="F101" s="145"/>
      <c r="G101" s="145"/>
      <c r="H101" s="145"/>
      <c r="I101" s="145"/>
      <c r="J101" s="146">
        <f>J198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39"/>
      <c r="C102" s="9"/>
      <c r="D102" s="140" t="s">
        <v>116</v>
      </c>
      <c r="E102" s="141"/>
      <c r="F102" s="141"/>
      <c r="G102" s="141"/>
      <c r="H102" s="141"/>
      <c r="I102" s="141"/>
      <c r="J102" s="142">
        <f>J200</f>
        <v>0</v>
      </c>
      <c r="K102" s="9"/>
      <c r="L102" s="13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43"/>
      <c r="C103" s="10"/>
      <c r="D103" s="144" t="s">
        <v>117</v>
      </c>
      <c r="E103" s="145"/>
      <c r="F103" s="145"/>
      <c r="G103" s="145"/>
      <c r="H103" s="145"/>
      <c r="I103" s="145"/>
      <c r="J103" s="146">
        <f>J201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118</v>
      </c>
      <c r="E104" s="145"/>
      <c r="F104" s="145"/>
      <c r="G104" s="145"/>
      <c r="H104" s="145"/>
      <c r="I104" s="145"/>
      <c r="J104" s="146">
        <f>J221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3"/>
      <c r="C105" s="10"/>
      <c r="D105" s="144" t="s">
        <v>119</v>
      </c>
      <c r="E105" s="145"/>
      <c r="F105" s="145"/>
      <c r="G105" s="145"/>
      <c r="H105" s="145"/>
      <c r="I105" s="145"/>
      <c r="J105" s="146">
        <f>J258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3"/>
      <c r="C106" s="10"/>
      <c r="D106" s="144" t="s">
        <v>120</v>
      </c>
      <c r="E106" s="145"/>
      <c r="F106" s="145"/>
      <c r="G106" s="145"/>
      <c r="H106" s="145"/>
      <c r="I106" s="145"/>
      <c r="J106" s="146">
        <f>J274</f>
        <v>0</v>
      </c>
      <c r="K106" s="10"/>
      <c r="L106" s="14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39"/>
      <c r="C107" s="9"/>
      <c r="D107" s="140" t="s">
        <v>121</v>
      </c>
      <c r="E107" s="141"/>
      <c r="F107" s="141"/>
      <c r="G107" s="141"/>
      <c r="H107" s="141"/>
      <c r="I107" s="141"/>
      <c r="J107" s="142">
        <f>J323</f>
        <v>0</v>
      </c>
      <c r="K107" s="9"/>
      <c r="L107" s="13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7"/>
      <c r="B108" s="38"/>
      <c r="C108" s="37"/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61"/>
      <c r="C113" s="62"/>
      <c r="D113" s="62"/>
      <c r="E113" s="62"/>
      <c r="F113" s="62"/>
      <c r="G113" s="62"/>
      <c r="H113" s="62"/>
      <c r="I113" s="62"/>
      <c r="J113" s="62"/>
      <c r="K113" s="62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122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</v>
      </c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6.25" customHeight="1">
      <c r="A117" s="37"/>
      <c r="B117" s="38"/>
      <c r="C117" s="37"/>
      <c r="D117" s="37"/>
      <c r="E117" s="120" t="str">
        <f>E7</f>
        <v>Příloha č. 3, Slepý soupis prací, dodávek a služeb s výkazem výměr (2)</v>
      </c>
      <c r="F117" s="31"/>
      <c r="G117" s="31"/>
      <c r="H117" s="31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104</v>
      </c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7"/>
      <c r="D119" s="37"/>
      <c r="E119" s="66" t="str">
        <f>E9</f>
        <v>Objekt2 - 595</v>
      </c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20</v>
      </c>
      <c r="D121" s="37"/>
      <c r="E121" s="37"/>
      <c r="F121" s="26" t="str">
        <f>F12</f>
        <v xml:space="preserve"> </v>
      </c>
      <c r="G121" s="37"/>
      <c r="H121" s="37"/>
      <c r="I121" s="31" t="s">
        <v>22</v>
      </c>
      <c r="J121" s="68" t="str">
        <f>IF(J12="","",J12)</f>
        <v>6. 6. 2024</v>
      </c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24</v>
      </c>
      <c r="D123" s="37"/>
      <c r="E123" s="37"/>
      <c r="F123" s="26" t="str">
        <f>E15</f>
        <v xml:space="preserve"> </v>
      </c>
      <c r="G123" s="37"/>
      <c r="H123" s="37"/>
      <c r="I123" s="31" t="s">
        <v>29</v>
      </c>
      <c r="J123" s="35" t="str">
        <f>E21</f>
        <v xml:space="preserve"> </v>
      </c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27</v>
      </c>
      <c r="D124" s="37"/>
      <c r="E124" s="37"/>
      <c r="F124" s="26" t="str">
        <f>IF(E18="","",E18)</f>
        <v>Vyplň údaj</v>
      </c>
      <c r="G124" s="37"/>
      <c r="H124" s="37"/>
      <c r="I124" s="31" t="s">
        <v>31</v>
      </c>
      <c r="J124" s="35" t="str">
        <f>E24</f>
        <v xml:space="preserve"> </v>
      </c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7"/>
      <c r="D125" s="37"/>
      <c r="E125" s="37"/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1" customFormat="1" ht="29.28" customHeight="1">
      <c r="A126" s="147"/>
      <c r="B126" s="148"/>
      <c r="C126" s="149" t="s">
        <v>123</v>
      </c>
      <c r="D126" s="150" t="s">
        <v>58</v>
      </c>
      <c r="E126" s="150" t="s">
        <v>54</v>
      </c>
      <c r="F126" s="150" t="s">
        <v>55</v>
      </c>
      <c r="G126" s="150" t="s">
        <v>124</v>
      </c>
      <c r="H126" s="150" t="s">
        <v>125</v>
      </c>
      <c r="I126" s="150" t="s">
        <v>126</v>
      </c>
      <c r="J126" s="150" t="s">
        <v>108</v>
      </c>
      <c r="K126" s="151" t="s">
        <v>127</v>
      </c>
      <c r="L126" s="152"/>
      <c r="M126" s="85" t="s">
        <v>1</v>
      </c>
      <c r="N126" s="86" t="s">
        <v>37</v>
      </c>
      <c r="O126" s="86" t="s">
        <v>128</v>
      </c>
      <c r="P126" s="86" t="s">
        <v>129</v>
      </c>
      <c r="Q126" s="86" t="s">
        <v>130</v>
      </c>
      <c r="R126" s="86" t="s">
        <v>131</v>
      </c>
      <c r="S126" s="86" t="s">
        <v>132</v>
      </c>
      <c r="T126" s="87" t="s">
        <v>133</v>
      </c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</row>
    <row r="127" s="2" customFormat="1" ht="22.8" customHeight="1">
      <c r="A127" s="37"/>
      <c r="B127" s="38"/>
      <c r="C127" s="92" t="s">
        <v>134</v>
      </c>
      <c r="D127" s="37"/>
      <c r="E127" s="37"/>
      <c r="F127" s="37"/>
      <c r="G127" s="37"/>
      <c r="H127" s="37"/>
      <c r="I127" s="37"/>
      <c r="J127" s="153">
        <f>BK127</f>
        <v>0</v>
      </c>
      <c r="K127" s="37"/>
      <c r="L127" s="38"/>
      <c r="M127" s="88"/>
      <c r="N127" s="72"/>
      <c r="O127" s="89"/>
      <c r="P127" s="154">
        <f>P128+P200+P323</f>
        <v>0</v>
      </c>
      <c r="Q127" s="89"/>
      <c r="R127" s="154">
        <f>R128+R200+R323</f>
        <v>0</v>
      </c>
      <c r="S127" s="89"/>
      <c r="T127" s="155">
        <f>T128+T200+T323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8" t="s">
        <v>72</v>
      </c>
      <c r="AU127" s="18" t="s">
        <v>110</v>
      </c>
      <c r="BK127" s="156">
        <f>BK128+BK200+BK323</f>
        <v>0</v>
      </c>
    </row>
    <row r="128" s="12" customFormat="1" ht="25.92" customHeight="1">
      <c r="A128" s="12"/>
      <c r="B128" s="157"/>
      <c r="C128" s="12"/>
      <c r="D128" s="158" t="s">
        <v>72</v>
      </c>
      <c r="E128" s="159" t="s">
        <v>135</v>
      </c>
      <c r="F128" s="159" t="s">
        <v>136</v>
      </c>
      <c r="G128" s="12"/>
      <c r="H128" s="12"/>
      <c r="I128" s="160"/>
      <c r="J128" s="161">
        <f>BK128</f>
        <v>0</v>
      </c>
      <c r="K128" s="12"/>
      <c r="L128" s="157"/>
      <c r="M128" s="162"/>
      <c r="N128" s="163"/>
      <c r="O128" s="163"/>
      <c r="P128" s="164">
        <f>P129+P183+P193+P198</f>
        <v>0</v>
      </c>
      <c r="Q128" s="163"/>
      <c r="R128" s="164">
        <f>R129+R183+R193+R198</f>
        <v>0</v>
      </c>
      <c r="S128" s="163"/>
      <c r="T128" s="165">
        <f>T129+T183+T193+T198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8" t="s">
        <v>80</v>
      </c>
      <c r="AT128" s="166" t="s">
        <v>72</v>
      </c>
      <c r="AU128" s="166" t="s">
        <v>73</v>
      </c>
      <c r="AY128" s="158" t="s">
        <v>137</v>
      </c>
      <c r="BK128" s="167">
        <f>BK129+BK183+BK193+BK198</f>
        <v>0</v>
      </c>
    </row>
    <row r="129" s="12" customFormat="1" ht="22.8" customHeight="1">
      <c r="A129" s="12"/>
      <c r="B129" s="157"/>
      <c r="C129" s="12"/>
      <c r="D129" s="158" t="s">
        <v>72</v>
      </c>
      <c r="E129" s="168" t="s">
        <v>138</v>
      </c>
      <c r="F129" s="168" t="s">
        <v>139</v>
      </c>
      <c r="G129" s="12"/>
      <c r="H129" s="12"/>
      <c r="I129" s="160"/>
      <c r="J129" s="169">
        <f>BK129</f>
        <v>0</v>
      </c>
      <c r="K129" s="12"/>
      <c r="L129" s="157"/>
      <c r="M129" s="162"/>
      <c r="N129" s="163"/>
      <c r="O129" s="163"/>
      <c r="P129" s="164">
        <f>SUM(P130:P182)</f>
        <v>0</v>
      </c>
      <c r="Q129" s="163"/>
      <c r="R129" s="164">
        <f>SUM(R130:R182)</f>
        <v>0</v>
      </c>
      <c r="S129" s="163"/>
      <c r="T129" s="165">
        <f>SUM(T130:T182)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8" t="s">
        <v>80</v>
      </c>
      <c r="AT129" s="166" t="s">
        <v>72</v>
      </c>
      <c r="AU129" s="166" t="s">
        <v>80</v>
      </c>
      <c r="AY129" s="158" t="s">
        <v>137</v>
      </c>
      <c r="BK129" s="167">
        <f>SUM(BK130:BK182)</f>
        <v>0</v>
      </c>
    </row>
    <row r="130" s="2" customFormat="1" ht="37.8" customHeight="1">
      <c r="A130" s="37"/>
      <c r="B130" s="170"/>
      <c r="C130" s="171" t="s">
        <v>80</v>
      </c>
      <c r="D130" s="171" t="s">
        <v>140</v>
      </c>
      <c r="E130" s="172" t="s">
        <v>141</v>
      </c>
      <c r="F130" s="173" t="s">
        <v>142</v>
      </c>
      <c r="G130" s="174" t="s">
        <v>143</v>
      </c>
      <c r="H130" s="175">
        <v>110.19</v>
      </c>
      <c r="I130" s="176"/>
      <c r="J130" s="177">
        <f>ROUND(I130*H130,2)</f>
        <v>0</v>
      </c>
      <c r="K130" s="173" t="s">
        <v>144</v>
      </c>
      <c r="L130" s="38"/>
      <c r="M130" s="178" t="s">
        <v>1</v>
      </c>
      <c r="N130" s="179" t="s">
        <v>39</v>
      </c>
      <c r="O130" s="76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2" t="s">
        <v>145</v>
      </c>
      <c r="AT130" s="182" t="s">
        <v>140</v>
      </c>
      <c r="AU130" s="182" t="s">
        <v>146</v>
      </c>
      <c r="AY130" s="18" t="s">
        <v>137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8" t="s">
        <v>146</v>
      </c>
      <c r="BK130" s="183">
        <f>ROUND(I130*H130,2)</f>
        <v>0</v>
      </c>
      <c r="BL130" s="18" t="s">
        <v>145</v>
      </c>
      <c r="BM130" s="182" t="s">
        <v>146</v>
      </c>
    </row>
    <row r="131" s="13" customFormat="1">
      <c r="A131" s="13"/>
      <c r="B131" s="184"/>
      <c r="C131" s="13"/>
      <c r="D131" s="185" t="s">
        <v>147</v>
      </c>
      <c r="E131" s="186" t="s">
        <v>1</v>
      </c>
      <c r="F131" s="187" t="s">
        <v>148</v>
      </c>
      <c r="G131" s="13"/>
      <c r="H131" s="186" t="s">
        <v>1</v>
      </c>
      <c r="I131" s="188"/>
      <c r="J131" s="13"/>
      <c r="K131" s="13"/>
      <c r="L131" s="184"/>
      <c r="M131" s="189"/>
      <c r="N131" s="190"/>
      <c r="O131" s="190"/>
      <c r="P131" s="190"/>
      <c r="Q131" s="190"/>
      <c r="R131" s="190"/>
      <c r="S131" s="190"/>
      <c r="T131" s="19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6" t="s">
        <v>147</v>
      </c>
      <c r="AU131" s="186" t="s">
        <v>146</v>
      </c>
      <c r="AV131" s="13" t="s">
        <v>80</v>
      </c>
      <c r="AW131" s="13" t="s">
        <v>30</v>
      </c>
      <c r="AX131" s="13" t="s">
        <v>73</v>
      </c>
      <c r="AY131" s="186" t="s">
        <v>137</v>
      </c>
    </row>
    <row r="132" s="14" customFormat="1">
      <c r="A132" s="14"/>
      <c r="B132" s="192"/>
      <c r="C132" s="14"/>
      <c r="D132" s="185" t="s">
        <v>147</v>
      </c>
      <c r="E132" s="193" t="s">
        <v>1</v>
      </c>
      <c r="F132" s="194" t="s">
        <v>149</v>
      </c>
      <c r="G132" s="14"/>
      <c r="H132" s="195">
        <v>75.599999999999994</v>
      </c>
      <c r="I132" s="196"/>
      <c r="J132" s="14"/>
      <c r="K132" s="14"/>
      <c r="L132" s="192"/>
      <c r="M132" s="197"/>
      <c r="N132" s="198"/>
      <c r="O132" s="198"/>
      <c r="P132" s="198"/>
      <c r="Q132" s="198"/>
      <c r="R132" s="198"/>
      <c r="S132" s="198"/>
      <c r="T132" s="19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193" t="s">
        <v>147</v>
      </c>
      <c r="AU132" s="193" t="s">
        <v>146</v>
      </c>
      <c r="AV132" s="14" t="s">
        <v>146</v>
      </c>
      <c r="AW132" s="14" t="s">
        <v>30</v>
      </c>
      <c r="AX132" s="14" t="s">
        <v>73</v>
      </c>
      <c r="AY132" s="193" t="s">
        <v>137</v>
      </c>
    </row>
    <row r="133" s="13" customFormat="1">
      <c r="A133" s="13"/>
      <c r="B133" s="184"/>
      <c r="C133" s="13"/>
      <c r="D133" s="185" t="s">
        <v>147</v>
      </c>
      <c r="E133" s="186" t="s">
        <v>1</v>
      </c>
      <c r="F133" s="187" t="s">
        <v>150</v>
      </c>
      <c r="G133" s="13"/>
      <c r="H133" s="186" t="s">
        <v>1</v>
      </c>
      <c r="I133" s="188"/>
      <c r="J133" s="13"/>
      <c r="K133" s="13"/>
      <c r="L133" s="184"/>
      <c r="M133" s="189"/>
      <c r="N133" s="190"/>
      <c r="O133" s="190"/>
      <c r="P133" s="190"/>
      <c r="Q133" s="190"/>
      <c r="R133" s="190"/>
      <c r="S133" s="190"/>
      <c r="T133" s="19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6" t="s">
        <v>147</v>
      </c>
      <c r="AU133" s="186" t="s">
        <v>146</v>
      </c>
      <c r="AV133" s="13" t="s">
        <v>80</v>
      </c>
      <c r="AW133" s="13" t="s">
        <v>30</v>
      </c>
      <c r="AX133" s="13" t="s">
        <v>73</v>
      </c>
      <c r="AY133" s="186" t="s">
        <v>137</v>
      </c>
    </row>
    <row r="134" s="14" customFormat="1">
      <c r="A134" s="14"/>
      <c r="B134" s="192"/>
      <c r="C134" s="14"/>
      <c r="D134" s="185" t="s">
        <v>147</v>
      </c>
      <c r="E134" s="193" t="s">
        <v>1</v>
      </c>
      <c r="F134" s="194" t="s">
        <v>151</v>
      </c>
      <c r="G134" s="14"/>
      <c r="H134" s="195">
        <v>34.590000000000003</v>
      </c>
      <c r="I134" s="196"/>
      <c r="J134" s="14"/>
      <c r="K134" s="14"/>
      <c r="L134" s="192"/>
      <c r="M134" s="197"/>
      <c r="N134" s="198"/>
      <c r="O134" s="198"/>
      <c r="P134" s="198"/>
      <c r="Q134" s="198"/>
      <c r="R134" s="198"/>
      <c r="S134" s="198"/>
      <c r="T134" s="19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193" t="s">
        <v>147</v>
      </c>
      <c r="AU134" s="193" t="s">
        <v>146</v>
      </c>
      <c r="AV134" s="14" t="s">
        <v>146</v>
      </c>
      <c r="AW134" s="14" t="s">
        <v>30</v>
      </c>
      <c r="AX134" s="14" t="s">
        <v>73</v>
      </c>
      <c r="AY134" s="193" t="s">
        <v>137</v>
      </c>
    </row>
    <row r="135" s="15" customFormat="1">
      <c r="A135" s="15"/>
      <c r="B135" s="200"/>
      <c r="C135" s="15"/>
      <c r="D135" s="185" t="s">
        <v>147</v>
      </c>
      <c r="E135" s="201" t="s">
        <v>1</v>
      </c>
      <c r="F135" s="202" t="s">
        <v>152</v>
      </c>
      <c r="G135" s="15"/>
      <c r="H135" s="203">
        <v>110.19</v>
      </c>
      <c r="I135" s="204"/>
      <c r="J135" s="15"/>
      <c r="K135" s="15"/>
      <c r="L135" s="200"/>
      <c r="M135" s="205"/>
      <c r="N135" s="206"/>
      <c r="O135" s="206"/>
      <c r="P135" s="206"/>
      <c r="Q135" s="206"/>
      <c r="R135" s="206"/>
      <c r="S135" s="206"/>
      <c r="T135" s="207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01" t="s">
        <v>147</v>
      </c>
      <c r="AU135" s="201" t="s">
        <v>146</v>
      </c>
      <c r="AV135" s="15" t="s">
        <v>145</v>
      </c>
      <c r="AW135" s="15" t="s">
        <v>30</v>
      </c>
      <c r="AX135" s="15" t="s">
        <v>80</v>
      </c>
      <c r="AY135" s="201" t="s">
        <v>137</v>
      </c>
    </row>
    <row r="136" s="2" customFormat="1" ht="44.25" customHeight="1">
      <c r="A136" s="37"/>
      <c r="B136" s="170"/>
      <c r="C136" s="171" t="s">
        <v>146</v>
      </c>
      <c r="D136" s="171" t="s">
        <v>140</v>
      </c>
      <c r="E136" s="172" t="s">
        <v>153</v>
      </c>
      <c r="F136" s="173" t="s">
        <v>154</v>
      </c>
      <c r="G136" s="174" t="s">
        <v>155</v>
      </c>
      <c r="H136" s="175">
        <v>44</v>
      </c>
      <c r="I136" s="176"/>
      <c r="J136" s="177">
        <f>ROUND(I136*H136,2)</f>
        <v>0</v>
      </c>
      <c r="K136" s="173" t="s">
        <v>144</v>
      </c>
      <c r="L136" s="38"/>
      <c r="M136" s="178" t="s">
        <v>1</v>
      </c>
      <c r="N136" s="179" t="s">
        <v>39</v>
      </c>
      <c r="O136" s="76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2" t="s">
        <v>145</v>
      </c>
      <c r="AT136" s="182" t="s">
        <v>140</v>
      </c>
      <c r="AU136" s="182" t="s">
        <v>146</v>
      </c>
      <c r="AY136" s="18" t="s">
        <v>137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8" t="s">
        <v>146</v>
      </c>
      <c r="BK136" s="183">
        <f>ROUND(I136*H136,2)</f>
        <v>0</v>
      </c>
      <c r="BL136" s="18" t="s">
        <v>145</v>
      </c>
      <c r="BM136" s="182" t="s">
        <v>145</v>
      </c>
    </row>
    <row r="137" s="13" customFormat="1">
      <c r="A137" s="13"/>
      <c r="B137" s="184"/>
      <c r="C137" s="13"/>
      <c r="D137" s="185" t="s">
        <v>147</v>
      </c>
      <c r="E137" s="186" t="s">
        <v>1</v>
      </c>
      <c r="F137" s="187" t="s">
        <v>156</v>
      </c>
      <c r="G137" s="13"/>
      <c r="H137" s="186" t="s">
        <v>1</v>
      </c>
      <c r="I137" s="188"/>
      <c r="J137" s="13"/>
      <c r="K137" s="13"/>
      <c r="L137" s="184"/>
      <c r="M137" s="189"/>
      <c r="N137" s="190"/>
      <c r="O137" s="190"/>
      <c r="P137" s="190"/>
      <c r="Q137" s="190"/>
      <c r="R137" s="190"/>
      <c r="S137" s="190"/>
      <c r="T137" s="19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6" t="s">
        <v>147</v>
      </c>
      <c r="AU137" s="186" t="s">
        <v>146</v>
      </c>
      <c r="AV137" s="13" t="s">
        <v>80</v>
      </c>
      <c r="AW137" s="13" t="s">
        <v>30</v>
      </c>
      <c r="AX137" s="13" t="s">
        <v>73</v>
      </c>
      <c r="AY137" s="186" t="s">
        <v>137</v>
      </c>
    </row>
    <row r="138" s="13" customFormat="1">
      <c r="A138" s="13"/>
      <c r="B138" s="184"/>
      <c r="C138" s="13"/>
      <c r="D138" s="185" t="s">
        <v>147</v>
      </c>
      <c r="E138" s="186" t="s">
        <v>1</v>
      </c>
      <c r="F138" s="187" t="s">
        <v>148</v>
      </c>
      <c r="G138" s="13"/>
      <c r="H138" s="186" t="s">
        <v>1</v>
      </c>
      <c r="I138" s="188"/>
      <c r="J138" s="13"/>
      <c r="K138" s="13"/>
      <c r="L138" s="184"/>
      <c r="M138" s="189"/>
      <c r="N138" s="190"/>
      <c r="O138" s="190"/>
      <c r="P138" s="190"/>
      <c r="Q138" s="190"/>
      <c r="R138" s="190"/>
      <c r="S138" s="190"/>
      <c r="T138" s="19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6" t="s">
        <v>147</v>
      </c>
      <c r="AU138" s="186" t="s">
        <v>146</v>
      </c>
      <c r="AV138" s="13" t="s">
        <v>80</v>
      </c>
      <c r="AW138" s="13" t="s">
        <v>30</v>
      </c>
      <c r="AX138" s="13" t="s">
        <v>73</v>
      </c>
      <c r="AY138" s="186" t="s">
        <v>137</v>
      </c>
    </row>
    <row r="139" s="14" customFormat="1">
      <c r="A139" s="14"/>
      <c r="B139" s="192"/>
      <c r="C139" s="14"/>
      <c r="D139" s="185" t="s">
        <v>147</v>
      </c>
      <c r="E139" s="193" t="s">
        <v>1</v>
      </c>
      <c r="F139" s="194" t="s">
        <v>157</v>
      </c>
      <c r="G139" s="14"/>
      <c r="H139" s="195">
        <v>32</v>
      </c>
      <c r="I139" s="196"/>
      <c r="J139" s="14"/>
      <c r="K139" s="14"/>
      <c r="L139" s="192"/>
      <c r="M139" s="197"/>
      <c r="N139" s="198"/>
      <c r="O139" s="198"/>
      <c r="P139" s="198"/>
      <c r="Q139" s="198"/>
      <c r="R139" s="198"/>
      <c r="S139" s="198"/>
      <c r="T139" s="19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193" t="s">
        <v>147</v>
      </c>
      <c r="AU139" s="193" t="s">
        <v>146</v>
      </c>
      <c r="AV139" s="14" t="s">
        <v>146</v>
      </c>
      <c r="AW139" s="14" t="s">
        <v>30</v>
      </c>
      <c r="AX139" s="14" t="s">
        <v>73</v>
      </c>
      <c r="AY139" s="193" t="s">
        <v>137</v>
      </c>
    </row>
    <row r="140" s="13" customFormat="1">
      <c r="A140" s="13"/>
      <c r="B140" s="184"/>
      <c r="C140" s="13"/>
      <c r="D140" s="185" t="s">
        <v>147</v>
      </c>
      <c r="E140" s="186" t="s">
        <v>1</v>
      </c>
      <c r="F140" s="187" t="s">
        <v>150</v>
      </c>
      <c r="G140" s="13"/>
      <c r="H140" s="186" t="s">
        <v>1</v>
      </c>
      <c r="I140" s="188"/>
      <c r="J140" s="13"/>
      <c r="K140" s="13"/>
      <c r="L140" s="184"/>
      <c r="M140" s="189"/>
      <c r="N140" s="190"/>
      <c r="O140" s="190"/>
      <c r="P140" s="190"/>
      <c r="Q140" s="190"/>
      <c r="R140" s="190"/>
      <c r="S140" s="190"/>
      <c r="T140" s="19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6" t="s">
        <v>147</v>
      </c>
      <c r="AU140" s="186" t="s">
        <v>146</v>
      </c>
      <c r="AV140" s="13" t="s">
        <v>80</v>
      </c>
      <c r="AW140" s="13" t="s">
        <v>30</v>
      </c>
      <c r="AX140" s="13" t="s">
        <v>73</v>
      </c>
      <c r="AY140" s="186" t="s">
        <v>137</v>
      </c>
    </row>
    <row r="141" s="14" customFormat="1">
      <c r="A141" s="14"/>
      <c r="B141" s="192"/>
      <c r="C141" s="14"/>
      <c r="D141" s="185" t="s">
        <v>147</v>
      </c>
      <c r="E141" s="193" t="s">
        <v>1</v>
      </c>
      <c r="F141" s="194" t="s">
        <v>8</v>
      </c>
      <c r="G141" s="14"/>
      <c r="H141" s="195">
        <v>12</v>
      </c>
      <c r="I141" s="196"/>
      <c r="J141" s="14"/>
      <c r="K141" s="14"/>
      <c r="L141" s="192"/>
      <c r="M141" s="197"/>
      <c r="N141" s="198"/>
      <c r="O141" s="198"/>
      <c r="P141" s="198"/>
      <c r="Q141" s="198"/>
      <c r="R141" s="198"/>
      <c r="S141" s="198"/>
      <c r="T141" s="19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193" t="s">
        <v>147</v>
      </c>
      <c r="AU141" s="193" t="s">
        <v>146</v>
      </c>
      <c r="AV141" s="14" t="s">
        <v>146</v>
      </c>
      <c r="AW141" s="14" t="s">
        <v>30</v>
      </c>
      <c r="AX141" s="14" t="s">
        <v>73</v>
      </c>
      <c r="AY141" s="193" t="s">
        <v>137</v>
      </c>
    </row>
    <row r="142" s="15" customFormat="1">
      <c r="A142" s="15"/>
      <c r="B142" s="200"/>
      <c r="C142" s="15"/>
      <c r="D142" s="185" t="s">
        <v>147</v>
      </c>
      <c r="E142" s="201" t="s">
        <v>1</v>
      </c>
      <c r="F142" s="202" t="s">
        <v>152</v>
      </c>
      <c r="G142" s="15"/>
      <c r="H142" s="203">
        <v>44</v>
      </c>
      <c r="I142" s="204"/>
      <c r="J142" s="15"/>
      <c r="K142" s="15"/>
      <c r="L142" s="200"/>
      <c r="M142" s="205"/>
      <c r="N142" s="206"/>
      <c r="O142" s="206"/>
      <c r="P142" s="206"/>
      <c r="Q142" s="206"/>
      <c r="R142" s="206"/>
      <c r="S142" s="206"/>
      <c r="T142" s="207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01" t="s">
        <v>147</v>
      </c>
      <c r="AU142" s="201" t="s">
        <v>146</v>
      </c>
      <c r="AV142" s="15" t="s">
        <v>145</v>
      </c>
      <c r="AW142" s="15" t="s">
        <v>30</v>
      </c>
      <c r="AX142" s="15" t="s">
        <v>80</v>
      </c>
      <c r="AY142" s="201" t="s">
        <v>137</v>
      </c>
    </row>
    <row r="143" s="2" customFormat="1" ht="24.15" customHeight="1">
      <c r="A143" s="37"/>
      <c r="B143" s="170"/>
      <c r="C143" s="171" t="s">
        <v>158</v>
      </c>
      <c r="D143" s="171" t="s">
        <v>140</v>
      </c>
      <c r="E143" s="172" t="s">
        <v>159</v>
      </c>
      <c r="F143" s="173" t="s">
        <v>160</v>
      </c>
      <c r="G143" s="174" t="s">
        <v>143</v>
      </c>
      <c r="H143" s="175">
        <v>31.710000000000001</v>
      </c>
      <c r="I143" s="176"/>
      <c r="J143" s="177">
        <f>ROUND(I143*H143,2)</f>
        <v>0</v>
      </c>
      <c r="K143" s="173" t="s">
        <v>144</v>
      </c>
      <c r="L143" s="38"/>
      <c r="M143" s="178" t="s">
        <v>1</v>
      </c>
      <c r="N143" s="179" t="s">
        <v>39</v>
      </c>
      <c r="O143" s="76"/>
      <c r="P143" s="180">
        <f>O143*H143</f>
        <v>0</v>
      </c>
      <c r="Q143" s="180">
        <v>0</v>
      </c>
      <c r="R143" s="180">
        <f>Q143*H143</f>
        <v>0</v>
      </c>
      <c r="S143" s="180">
        <v>0</v>
      </c>
      <c r="T143" s="18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2" t="s">
        <v>145</v>
      </c>
      <c r="AT143" s="182" t="s">
        <v>140</v>
      </c>
      <c r="AU143" s="182" t="s">
        <v>146</v>
      </c>
      <c r="AY143" s="18" t="s">
        <v>137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8" t="s">
        <v>146</v>
      </c>
      <c r="BK143" s="183">
        <f>ROUND(I143*H143,2)</f>
        <v>0</v>
      </c>
      <c r="BL143" s="18" t="s">
        <v>145</v>
      </c>
      <c r="BM143" s="182" t="s">
        <v>138</v>
      </c>
    </row>
    <row r="144" s="13" customFormat="1">
      <c r="A144" s="13"/>
      <c r="B144" s="184"/>
      <c r="C144" s="13"/>
      <c r="D144" s="185" t="s">
        <v>147</v>
      </c>
      <c r="E144" s="186" t="s">
        <v>1</v>
      </c>
      <c r="F144" s="187" t="s">
        <v>161</v>
      </c>
      <c r="G144" s="13"/>
      <c r="H144" s="186" t="s">
        <v>1</v>
      </c>
      <c r="I144" s="188"/>
      <c r="J144" s="13"/>
      <c r="K144" s="13"/>
      <c r="L144" s="184"/>
      <c r="M144" s="189"/>
      <c r="N144" s="190"/>
      <c r="O144" s="190"/>
      <c r="P144" s="190"/>
      <c r="Q144" s="190"/>
      <c r="R144" s="190"/>
      <c r="S144" s="190"/>
      <c r="T144" s="19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6" t="s">
        <v>147</v>
      </c>
      <c r="AU144" s="186" t="s">
        <v>146</v>
      </c>
      <c r="AV144" s="13" t="s">
        <v>80</v>
      </c>
      <c r="AW144" s="13" t="s">
        <v>30</v>
      </c>
      <c r="AX144" s="13" t="s">
        <v>73</v>
      </c>
      <c r="AY144" s="186" t="s">
        <v>137</v>
      </c>
    </row>
    <row r="145" s="13" customFormat="1">
      <c r="A145" s="13"/>
      <c r="B145" s="184"/>
      <c r="C145" s="13"/>
      <c r="D145" s="185" t="s">
        <v>147</v>
      </c>
      <c r="E145" s="186" t="s">
        <v>1</v>
      </c>
      <c r="F145" s="187" t="s">
        <v>148</v>
      </c>
      <c r="G145" s="13"/>
      <c r="H145" s="186" t="s">
        <v>1</v>
      </c>
      <c r="I145" s="188"/>
      <c r="J145" s="13"/>
      <c r="K145" s="13"/>
      <c r="L145" s="184"/>
      <c r="M145" s="189"/>
      <c r="N145" s="190"/>
      <c r="O145" s="190"/>
      <c r="P145" s="190"/>
      <c r="Q145" s="190"/>
      <c r="R145" s="190"/>
      <c r="S145" s="190"/>
      <c r="T145" s="19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6" t="s">
        <v>147</v>
      </c>
      <c r="AU145" s="186" t="s">
        <v>146</v>
      </c>
      <c r="AV145" s="13" t="s">
        <v>80</v>
      </c>
      <c r="AW145" s="13" t="s">
        <v>30</v>
      </c>
      <c r="AX145" s="13" t="s">
        <v>73</v>
      </c>
      <c r="AY145" s="186" t="s">
        <v>137</v>
      </c>
    </row>
    <row r="146" s="14" customFormat="1">
      <c r="A146" s="14"/>
      <c r="B146" s="192"/>
      <c r="C146" s="14"/>
      <c r="D146" s="185" t="s">
        <v>147</v>
      </c>
      <c r="E146" s="193" t="s">
        <v>1</v>
      </c>
      <c r="F146" s="194" t="s">
        <v>162</v>
      </c>
      <c r="G146" s="14"/>
      <c r="H146" s="195">
        <v>21.359999999999999</v>
      </c>
      <c r="I146" s="196"/>
      <c r="J146" s="14"/>
      <c r="K146" s="14"/>
      <c r="L146" s="192"/>
      <c r="M146" s="197"/>
      <c r="N146" s="198"/>
      <c r="O146" s="198"/>
      <c r="P146" s="198"/>
      <c r="Q146" s="198"/>
      <c r="R146" s="198"/>
      <c r="S146" s="198"/>
      <c r="T146" s="19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193" t="s">
        <v>147</v>
      </c>
      <c r="AU146" s="193" t="s">
        <v>146</v>
      </c>
      <c r="AV146" s="14" t="s">
        <v>146</v>
      </c>
      <c r="AW146" s="14" t="s">
        <v>30</v>
      </c>
      <c r="AX146" s="14" t="s">
        <v>73</v>
      </c>
      <c r="AY146" s="193" t="s">
        <v>137</v>
      </c>
    </row>
    <row r="147" s="13" customFormat="1">
      <c r="A147" s="13"/>
      <c r="B147" s="184"/>
      <c r="C147" s="13"/>
      <c r="D147" s="185" t="s">
        <v>147</v>
      </c>
      <c r="E147" s="186" t="s">
        <v>1</v>
      </c>
      <c r="F147" s="187" t="s">
        <v>150</v>
      </c>
      <c r="G147" s="13"/>
      <c r="H147" s="186" t="s">
        <v>1</v>
      </c>
      <c r="I147" s="188"/>
      <c r="J147" s="13"/>
      <c r="K147" s="13"/>
      <c r="L147" s="184"/>
      <c r="M147" s="189"/>
      <c r="N147" s="190"/>
      <c r="O147" s="190"/>
      <c r="P147" s="190"/>
      <c r="Q147" s="190"/>
      <c r="R147" s="190"/>
      <c r="S147" s="190"/>
      <c r="T147" s="19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6" t="s">
        <v>147</v>
      </c>
      <c r="AU147" s="186" t="s">
        <v>146</v>
      </c>
      <c r="AV147" s="13" t="s">
        <v>80</v>
      </c>
      <c r="AW147" s="13" t="s">
        <v>30</v>
      </c>
      <c r="AX147" s="13" t="s">
        <v>73</v>
      </c>
      <c r="AY147" s="186" t="s">
        <v>137</v>
      </c>
    </row>
    <row r="148" s="14" customFormat="1">
      <c r="A148" s="14"/>
      <c r="B148" s="192"/>
      <c r="C148" s="14"/>
      <c r="D148" s="185" t="s">
        <v>147</v>
      </c>
      <c r="E148" s="193" t="s">
        <v>1</v>
      </c>
      <c r="F148" s="194" t="s">
        <v>163</v>
      </c>
      <c r="G148" s="14"/>
      <c r="H148" s="195">
        <v>10.35</v>
      </c>
      <c r="I148" s="196"/>
      <c r="J148" s="14"/>
      <c r="K148" s="14"/>
      <c r="L148" s="192"/>
      <c r="M148" s="197"/>
      <c r="N148" s="198"/>
      <c r="O148" s="198"/>
      <c r="P148" s="198"/>
      <c r="Q148" s="198"/>
      <c r="R148" s="198"/>
      <c r="S148" s="198"/>
      <c r="T148" s="19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193" t="s">
        <v>147</v>
      </c>
      <c r="AU148" s="193" t="s">
        <v>146</v>
      </c>
      <c r="AV148" s="14" t="s">
        <v>146</v>
      </c>
      <c r="AW148" s="14" t="s">
        <v>30</v>
      </c>
      <c r="AX148" s="14" t="s">
        <v>73</v>
      </c>
      <c r="AY148" s="193" t="s">
        <v>137</v>
      </c>
    </row>
    <row r="149" s="15" customFormat="1">
      <c r="A149" s="15"/>
      <c r="B149" s="200"/>
      <c r="C149" s="15"/>
      <c r="D149" s="185" t="s">
        <v>147</v>
      </c>
      <c r="E149" s="201" t="s">
        <v>1</v>
      </c>
      <c r="F149" s="202" t="s">
        <v>152</v>
      </c>
      <c r="G149" s="15"/>
      <c r="H149" s="203">
        <v>31.710000000000001</v>
      </c>
      <c r="I149" s="204"/>
      <c r="J149" s="15"/>
      <c r="K149" s="15"/>
      <c r="L149" s="200"/>
      <c r="M149" s="205"/>
      <c r="N149" s="206"/>
      <c r="O149" s="206"/>
      <c r="P149" s="206"/>
      <c r="Q149" s="206"/>
      <c r="R149" s="206"/>
      <c r="S149" s="206"/>
      <c r="T149" s="20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01" t="s">
        <v>147</v>
      </c>
      <c r="AU149" s="201" t="s">
        <v>146</v>
      </c>
      <c r="AV149" s="15" t="s">
        <v>145</v>
      </c>
      <c r="AW149" s="15" t="s">
        <v>30</v>
      </c>
      <c r="AX149" s="15" t="s">
        <v>80</v>
      </c>
      <c r="AY149" s="201" t="s">
        <v>137</v>
      </c>
    </row>
    <row r="150" s="2" customFormat="1" ht="55.5" customHeight="1">
      <c r="A150" s="37"/>
      <c r="B150" s="170"/>
      <c r="C150" s="171" t="s">
        <v>145</v>
      </c>
      <c r="D150" s="171" t="s">
        <v>140</v>
      </c>
      <c r="E150" s="172" t="s">
        <v>164</v>
      </c>
      <c r="F150" s="173" t="s">
        <v>165</v>
      </c>
      <c r="G150" s="174" t="s">
        <v>166</v>
      </c>
      <c r="H150" s="175">
        <v>422.80000000000001</v>
      </c>
      <c r="I150" s="176"/>
      <c r="J150" s="177">
        <f>ROUND(I150*H150,2)</f>
        <v>0</v>
      </c>
      <c r="K150" s="173" t="s">
        <v>144</v>
      </c>
      <c r="L150" s="38"/>
      <c r="M150" s="178" t="s">
        <v>1</v>
      </c>
      <c r="N150" s="179" t="s">
        <v>39</v>
      </c>
      <c r="O150" s="76"/>
      <c r="P150" s="180">
        <f>O150*H150</f>
        <v>0</v>
      </c>
      <c r="Q150" s="180">
        <v>0</v>
      </c>
      <c r="R150" s="180">
        <f>Q150*H150</f>
        <v>0</v>
      </c>
      <c r="S150" s="180">
        <v>0</v>
      </c>
      <c r="T150" s="18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2" t="s">
        <v>145</v>
      </c>
      <c r="AT150" s="182" t="s">
        <v>140</v>
      </c>
      <c r="AU150" s="182" t="s">
        <v>146</v>
      </c>
      <c r="AY150" s="18" t="s">
        <v>137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8" t="s">
        <v>146</v>
      </c>
      <c r="BK150" s="183">
        <f>ROUND(I150*H150,2)</f>
        <v>0</v>
      </c>
      <c r="BL150" s="18" t="s">
        <v>145</v>
      </c>
      <c r="BM150" s="182" t="s">
        <v>167</v>
      </c>
    </row>
    <row r="151" s="2" customFormat="1" ht="24.15" customHeight="1">
      <c r="A151" s="37"/>
      <c r="B151" s="170"/>
      <c r="C151" s="208" t="s">
        <v>168</v>
      </c>
      <c r="D151" s="208" t="s">
        <v>169</v>
      </c>
      <c r="E151" s="209" t="s">
        <v>170</v>
      </c>
      <c r="F151" s="210" t="s">
        <v>171</v>
      </c>
      <c r="G151" s="211" t="s">
        <v>166</v>
      </c>
      <c r="H151" s="212">
        <v>221.97</v>
      </c>
      <c r="I151" s="213"/>
      <c r="J151" s="214">
        <f>ROUND(I151*H151,2)</f>
        <v>0</v>
      </c>
      <c r="K151" s="210" t="s">
        <v>144</v>
      </c>
      <c r="L151" s="215"/>
      <c r="M151" s="216" t="s">
        <v>1</v>
      </c>
      <c r="N151" s="217" t="s">
        <v>39</v>
      </c>
      <c r="O151" s="76"/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2" t="s">
        <v>167</v>
      </c>
      <c r="AT151" s="182" t="s">
        <v>169</v>
      </c>
      <c r="AU151" s="182" t="s">
        <v>146</v>
      </c>
      <c r="AY151" s="18" t="s">
        <v>137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8" t="s">
        <v>146</v>
      </c>
      <c r="BK151" s="183">
        <f>ROUND(I151*H151,2)</f>
        <v>0</v>
      </c>
      <c r="BL151" s="18" t="s">
        <v>145</v>
      </c>
      <c r="BM151" s="182" t="s">
        <v>172</v>
      </c>
    </row>
    <row r="152" s="13" customFormat="1">
      <c r="A152" s="13"/>
      <c r="B152" s="184"/>
      <c r="C152" s="13"/>
      <c r="D152" s="185" t="s">
        <v>147</v>
      </c>
      <c r="E152" s="186" t="s">
        <v>1</v>
      </c>
      <c r="F152" s="187" t="s">
        <v>156</v>
      </c>
      <c r="G152" s="13"/>
      <c r="H152" s="186" t="s">
        <v>1</v>
      </c>
      <c r="I152" s="188"/>
      <c r="J152" s="13"/>
      <c r="K152" s="13"/>
      <c r="L152" s="184"/>
      <c r="M152" s="189"/>
      <c r="N152" s="190"/>
      <c r="O152" s="190"/>
      <c r="P152" s="190"/>
      <c r="Q152" s="190"/>
      <c r="R152" s="190"/>
      <c r="S152" s="190"/>
      <c r="T152" s="19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6" t="s">
        <v>147</v>
      </c>
      <c r="AU152" s="186" t="s">
        <v>146</v>
      </c>
      <c r="AV152" s="13" t="s">
        <v>80</v>
      </c>
      <c r="AW152" s="13" t="s">
        <v>30</v>
      </c>
      <c r="AX152" s="13" t="s">
        <v>73</v>
      </c>
      <c r="AY152" s="186" t="s">
        <v>137</v>
      </c>
    </row>
    <row r="153" s="13" customFormat="1">
      <c r="A153" s="13"/>
      <c r="B153" s="184"/>
      <c r="C153" s="13"/>
      <c r="D153" s="185" t="s">
        <v>147</v>
      </c>
      <c r="E153" s="186" t="s">
        <v>1</v>
      </c>
      <c r="F153" s="187" t="s">
        <v>148</v>
      </c>
      <c r="G153" s="13"/>
      <c r="H153" s="186" t="s">
        <v>1</v>
      </c>
      <c r="I153" s="188"/>
      <c r="J153" s="13"/>
      <c r="K153" s="13"/>
      <c r="L153" s="184"/>
      <c r="M153" s="189"/>
      <c r="N153" s="190"/>
      <c r="O153" s="190"/>
      <c r="P153" s="190"/>
      <c r="Q153" s="190"/>
      <c r="R153" s="190"/>
      <c r="S153" s="190"/>
      <c r="T153" s="19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6" t="s">
        <v>147</v>
      </c>
      <c r="AU153" s="186" t="s">
        <v>146</v>
      </c>
      <c r="AV153" s="13" t="s">
        <v>80</v>
      </c>
      <c r="AW153" s="13" t="s">
        <v>30</v>
      </c>
      <c r="AX153" s="13" t="s">
        <v>73</v>
      </c>
      <c r="AY153" s="186" t="s">
        <v>137</v>
      </c>
    </row>
    <row r="154" s="14" customFormat="1">
      <c r="A154" s="14"/>
      <c r="B154" s="192"/>
      <c r="C154" s="14"/>
      <c r="D154" s="185" t="s">
        <v>147</v>
      </c>
      <c r="E154" s="193" t="s">
        <v>1</v>
      </c>
      <c r="F154" s="194" t="s">
        <v>173</v>
      </c>
      <c r="G154" s="14"/>
      <c r="H154" s="195">
        <v>142.40000000000001</v>
      </c>
      <c r="I154" s="196"/>
      <c r="J154" s="14"/>
      <c r="K154" s="14"/>
      <c r="L154" s="192"/>
      <c r="M154" s="197"/>
      <c r="N154" s="198"/>
      <c r="O154" s="198"/>
      <c r="P154" s="198"/>
      <c r="Q154" s="198"/>
      <c r="R154" s="198"/>
      <c r="S154" s="198"/>
      <c r="T154" s="19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193" t="s">
        <v>147</v>
      </c>
      <c r="AU154" s="193" t="s">
        <v>146</v>
      </c>
      <c r="AV154" s="14" t="s">
        <v>146</v>
      </c>
      <c r="AW154" s="14" t="s">
        <v>30</v>
      </c>
      <c r="AX154" s="14" t="s">
        <v>73</v>
      </c>
      <c r="AY154" s="193" t="s">
        <v>137</v>
      </c>
    </row>
    <row r="155" s="13" customFormat="1">
      <c r="A155" s="13"/>
      <c r="B155" s="184"/>
      <c r="C155" s="13"/>
      <c r="D155" s="185" t="s">
        <v>147</v>
      </c>
      <c r="E155" s="186" t="s">
        <v>1</v>
      </c>
      <c r="F155" s="187" t="s">
        <v>150</v>
      </c>
      <c r="G155" s="13"/>
      <c r="H155" s="186" t="s">
        <v>1</v>
      </c>
      <c r="I155" s="188"/>
      <c r="J155" s="13"/>
      <c r="K155" s="13"/>
      <c r="L155" s="184"/>
      <c r="M155" s="189"/>
      <c r="N155" s="190"/>
      <c r="O155" s="190"/>
      <c r="P155" s="190"/>
      <c r="Q155" s="190"/>
      <c r="R155" s="190"/>
      <c r="S155" s="190"/>
      <c r="T155" s="19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6" t="s">
        <v>147</v>
      </c>
      <c r="AU155" s="186" t="s">
        <v>146</v>
      </c>
      <c r="AV155" s="13" t="s">
        <v>80</v>
      </c>
      <c r="AW155" s="13" t="s">
        <v>30</v>
      </c>
      <c r="AX155" s="13" t="s">
        <v>73</v>
      </c>
      <c r="AY155" s="186" t="s">
        <v>137</v>
      </c>
    </row>
    <row r="156" s="14" customFormat="1">
      <c r="A156" s="14"/>
      <c r="B156" s="192"/>
      <c r="C156" s="14"/>
      <c r="D156" s="185" t="s">
        <v>147</v>
      </c>
      <c r="E156" s="193" t="s">
        <v>1</v>
      </c>
      <c r="F156" s="194" t="s">
        <v>174</v>
      </c>
      <c r="G156" s="14"/>
      <c r="H156" s="195">
        <v>69</v>
      </c>
      <c r="I156" s="196"/>
      <c r="J156" s="14"/>
      <c r="K156" s="14"/>
      <c r="L156" s="192"/>
      <c r="M156" s="197"/>
      <c r="N156" s="198"/>
      <c r="O156" s="198"/>
      <c r="P156" s="198"/>
      <c r="Q156" s="198"/>
      <c r="R156" s="198"/>
      <c r="S156" s="198"/>
      <c r="T156" s="19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193" t="s">
        <v>147</v>
      </c>
      <c r="AU156" s="193" t="s">
        <v>146</v>
      </c>
      <c r="AV156" s="14" t="s">
        <v>146</v>
      </c>
      <c r="AW156" s="14" t="s">
        <v>30</v>
      </c>
      <c r="AX156" s="14" t="s">
        <v>73</v>
      </c>
      <c r="AY156" s="193" t="s">
        <v>137</v>
      </c>
    </row>
    <row r="157" s="15" customFormat="1">
      <c r="A157" s="15"/>
      <c r="B157" s="200"/>
      <c r="C157" s="15"/>
      <c r="D157" s="185" t="s">
        <v>147</v>
      </c>
      <c r="E157" s="201" t="s">
        <v>1</v>
      </c>
      <c r="F157" s="202" t="s">
        <v>152</v>
      </c>
      <c r="G157" s="15"/>
      <c r="H157" s="203">
        <v>211.40000000000001</v>
      </c>
      <c r="I157" s="204"/>
      <c r="J157" s="15"/>
      <c r="K157" s="15"/>
      <c r="L157" s="200"/>
      <c r="M157" s="205"/>
      <c r="N157" s="206"/>
      <c r="O157" s="206"/>
      <c r="P157" s="206"/>
      <c r="Q157" s="206"/>
      <c r="R157" s="206"/>
      <c r="S157" s="206"/>
      <c r="T157" s="20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01" t="s">
        <v>147</v>
      </c>
      <c r="AU157" s="201" t="s">
        <v>146</v>
      </c>
      <c r="AV157" s="15" t="s">
        <v>145</v>
      </c>
      <c r="AW157" s="15" t="s">
        <v>30</v>
      </c>
      <c r="AX157" s="15" t="s">
        <v>73</v>
      </c>
      <c r="AY157" s="201" t="s">
        <v>137</v>
      </c>
    </row>
    <row r="158" s="14" customFormat="1">
      <c r="A158" s="14"/>
      <c r="B158" s="192"/>
      <c r="C158" s="14"/>
      <c r="D158" s="185" t="s">
        <v>147</v>
      </c>
      <c r="E158" s="193" t="s">
        <v>1</v>
      </c>
      <c r="F158" s="194" t="s">
        <v>175</v>
      </c>
      <c r="G158" s="14"/>
      <c r="H158" s="195">
        <v>221.97</v>
      </c>
      <c r="I158" s="196"/>
      <c r="J158" s="14"/>
      <c r="K158" s="14"/>
      <c r="L158" s="192"/>
      <c r="M158" s="197"/>
      <c r="N158" s="198"/>
      <c r="O158" s="198"/>
      <c r="P158" s="198"/>
      <c r="Q158" s="198"/>
      <c r="R158" s="198"/>
      <c r="S158" s="198"/>
      <c r="T158" s="19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193" t="s">
        <v>147</v>
      </c>
      <c r="AU158" s="193" t="s">
        <v>146</v>
      </c>
      <c r="AV158" s="14" t="s">
        <v>146</v>
      </c>
      <c r="AW158" s="14" t="s">
        <v>30</v>
      </c>
      <c r="AX158" s="14" t="s">
        <v>73</v>
      </c>
      <c r="AY158" s="193" t="s">
        <v>137</v>
      </c>
    </row>
    <row r="159" s="15" customFormat="1">
      <c r="A159" s="15"/>
      <c r="B159" s="200"/>
      <c r="C159" s="15"/>
      <c r="D159" s="185" t="s">
        <v>147</v>
      </c>
      <c r="E159" s="201" t="s">
        <v>1</v>
      </c>
      <c r="F159" s="202" t="s">
        <v>152</v>
      </c>
      <c r="G159" s="15"/>
      <c r="H159" s="203">
        <v>221.97</v>
      </c>
      <c r="I159" s="204"/>
      <c r="J159" s="15"/>
      <c r="K159" s="15"/>
      <c r="L159" s="200"/>
      <c r="M159" s="205"/>
      <c r="N159" s="206"/>
      <c r="O159" s="206"/>
      <c r="P159" s="206"/>
      <c r="Q159" s="206"/>
      <c r="R159" s="206"/>
      <c r="S159" s="206"/>
      <c r="T159" s="20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01" t="s">
        <v>147</v>
      </c>
      <c r="AU159" s="201" t="s">
        <v>146</v>
      </c>
      <c r="AV159" s="15" t="s">
        <v>145</v>
      </c>
      <c r="AW159" s="15" t="s">
        <v>30</v>
      </c>
      <c r="AX159" s="15" t="s">
        <v>80</v>
      </c>
      <c r="AY159" s="201" t="s">
        <v>137</v>
      </c>
    </row>
    <row r="160" s="2" customFormat="1" ht="16.5" customHeight="1">
      <c r="A160" s="37"/>
      <c r="B160" s="170"/>
      <c r="C160" s="208" t="s">
        <v>138</v>
      </c>
      <c r="D160" s="208" t="s">
        <v>169</v>
      </c>
      <c r="E160" s="209" t="s">
        <v>176</v>
      </c>
      <c r="F160" s="210" t="s">
        <v>177</v>
      </c>
      <c r="G160" s="211" t="s">
        <v>166</v>
      </c>
      <c r="H160" s="212">
        <v>221.97</v>
      </c>
      <c r="I160" s="213"/>
      <c r="J160" s="214">
        <f>ROUND(I160*H160,2)</f>
        <v>0</v>
      </c>
      <c r="K160" s="210" t="s">
        <v>144</v>
      </c>
      <c r="L160" s="215"/>
      <c r="M160" s="216" t="s">
        <v>1</v>
      </c>
      <c r="N160" s="217" t="s">
        <v>39</v>
      </c>
      <c r="O160" s="76"/>
      <c r="P160" s="180">
        <f>O160*H160</f>
        <v>0</v>
      </c>
      <c r="Q160" s="180">
        <v>0</v>
      </c>
      <c r="R160" s="180">
        <f>Q160*H160</f>
        <v>0</v>
      </c>
      <c r="S160" s="180">
        <v>0</v>
      </c>
      <c r="T160" s="18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2" t="s">
        <v>167</v>
      </c>
      <c r="AT160" s="182" t="s">
        <v>169</v>
      </c>
      <c r="AU160" s="182" t="s">
        <v>146</v>
      </c>
      <c r="AY160" s="18" t="s">
        <v>137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8" t="s">
        <v>146</v>
      </c>
      <c r="BK160" s="183">
        <f>ROUND(I160*H160,2)</f>
        <v>0</v>
      </c>
      <c r="BL160" s="18" t="s">
        <v>145</v>
      </c>
      <c r="BM160" s="182" t="s">
        <v>8</v>
      </c>
    </row>
    <row r="161" s="13" customFormat="1">
      <c r="A161" s="13"/>
      <c r="B161" s="184"/>
      <c r="C161" s="13"/>
      <c r="D161" s="185" t="s">
        <v>147</v>
      </c>
      <c r="E161" s="186" t="s">
        <v>1</v>
      </c>
      <c r="F161" s="187" t="s">
        <v>178</v>
      </c>
      <c r="G161" s="13"/>
      <c r="H161" s="186" t="s">
        <v>1</v>
      </c>
      <c r="I161" s="188"/>
      <c r="J161" s="13"/>
      <c r="K161" s="13"/>
      <c r="L161" s="184"/>
      <c r="M161" s="189"/>
      <c r="N161" s="190"/>
      <c r="O161" s="190"/>
      <c r="P161" s="190"/>
      <c r="Q161" s="190"/>
      <c r="R161" s="190"/>
      <c r="S161" s="190"/>
      <c r="T161" s="19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86" t="s">
        <v>147</v>
      </c>
      <c r="AU161" s="186" t="s">
        <v>146</v>
      </c>
      <c r="AV161" s="13" t="s">
        <v>80</v>
      </c>
      <c r="AW161" s="13" t="s">
        <v>30</v>
      </c>
      <c r="AX161" s="13" t="s">
        <v>73</v>
      </c>
      <c r="AY161" s="186" t="s">
        <v>137</v>
      </c>
    </row>
    <row r="162" s="13" customFormat="1">
      <c r="A162" s="13"/>
      <c r="B162" s="184"/>
      <c r="C162" s="13"/>
      <c r="D162" s="185" t="s">
        <v>147</v>
      </c>
      <c r="E162" s="186" t="s">
        <v>1</v>
      </c>
      <c r="F162" s="187" t="s">
        <v>148</v>
      </c>
      <c r="G162" s="13"/>
      <c r="H162" s="186" t="s">
        <v>1</v>
      </c>
      <c r="I162" s="188"/>
      <c r="J162" s="13"/>
      <c r="K162" s="13"/>
      <c r="L162" s="184"/>
      <c r="M162" s="189"/>
      <c r="N162" s="190"/>
      <c r="O162" s="190"/>
      <c r="P162" s="190"/>
      <c r="Q162" s="190"/>
      <c r="R162" s="190"/>
      <c r="S162" s="190"/>
      <c r="T162" s="19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6" t="s">
        <v>147</v>
      </c>
      <c r="AU162" s="186" t="s">
        <v>146</v>
      </c>
      <c r="AV162" s="13" t="s">
        <v>80</v>
      </c>
      <c r="AW162" s="13" t="s">
        <v>30</v>
      </c>
      <c r="AX162" s="13" t="s">
        <v>73</v>
      </c>
      <c r="AY162" s="186" t="s">
        <v>137</v>
      </c>
    </row>
    <row r="163" s="14" customFormat="1">
      <c r="A163" s="14"/>
      <c r="B163" s="192"/>
      <c r="C163" s="14"/>
      <c r="D163" s="185" t="s">
        <v>147</v>
      </c>
      <c r="E163" s="193" t="s">
        <v>1</v>
      </c>
      <c r="F163" s="194" t="s">
        <v>173</v>
      </c>
      <c r="G163" s="14"/>
      <c r="H163" s="195">
        <v>142.40000000000001</v>
      </c>
      <c r="I163" s="196"/>
      <c r="J163" s="14"/>
      <c r="K163" s="14"/>
      <c r="L163" s="192"/>
      <c r="M163" s="197"/>
      <c r="N163" s="198"/>
      <c r="O163" s="198"/>
      <c r="P163" s="198"/>
      <c r="Q163" s="198"/>
      <c r="R163" s="198"/>
      <c r="S163" s="198"/>
      <c r="T163" s="19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193" t="s">
        <v>147</v>
      </c>
      <c r="AU163" s="193" t="s">
        <v>146</v>
      </c>
      <c r="AV163" s="14" t="s">
        <v>146</v>
      </c>
      <c r="AW163" s="14" t="s">
        <v>30</v>
      </c>
      <c r="AX163" s="14" t="s">
        <v>73</v>
      </c>
      <c r="AY163" s="193" t="s">
        <v>137</v>
      </c>
    </row>
    <row r="164" s="13" customFormat="1">
      <c r="A164" s="13"/>
      <c r="B164" s="184"/>
      <c r="C164" s="13"/>
      <c r="D164" s="185" t="s">
        <v>147</v>
      </c>
      <c r="E164" s="186" t="s">
        <v>1</v>
      </c>
      <c r="F164" s="187" t="s">
        <v>150</v>
      </c>
      <c r="G164" s="13"/>
      <c r="H164" s="186" t="s">
        <v>1</v>
      </c>
      <c r="I164" s="188"/>
      <c r="J164" s="13"/>
      <c r="K164" s="13"/>
      <c r="L164" s="184"/>
      <c r="M164" s="189"/>
      <c r="N164" s="190"/>
      <c r="O164" s="190"/>
      <c r="P164" s="190"/>
      <c r="Q164" s="190"/>
      <c r="R164" s="190"/>
      <c r="S164" s="190"/>
      <c r="T164" s="19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6" t="s">
        <v>147</v>
      </c>
      <c r="AU164" s="186" t="s">
        <v>146</v>
      </c>
      <c r="AV164" s="13" t="s">
        <v>80</v>
      </c>
      <c r="AW164" s="13" t="s">
        <v>30</v>
      </c>
      <c r="AX164" s="13" t="s">
        <v>73</v>
      </c>
      <c r="AY164" s="186" t="s">
        <v>137</v>
      </c>
    </row>
    <row r="165" s="14" customFormat="1">
      <c r="A165" s="14"/>
      <c r="B165" s="192"/>
      <c r="C165" s="14"/>
      <c r="D165" s="185" t="s">
        <v>147</v>
      </c>
      <c r="E165" s="193" t="s">
        <v>1</v>
      </c>
      <c r="F165" s="194" t="s">
        <v>174</v>
      </c>
      <c r="G165" s="14"/>
      <c r="H165" s="195">
        <v>69</v>
      </c>
      <c r="I165" s="196"/>
      <c r="J165" s="14"/>
      <c r="K165" s="14"/>
      <c r="L165" s="192"/>
      <c r="M165" s="197"/>
      <c r="N165" s="198"/>
      <c r="O165" s="198"/>
      <c r="P165" s="198"/>
      <c r="Q165" s="198"/>
      <c r="R165" s="198"/>
      <c r="S165" s="198"/>
      <c r="T165" s="19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193" t="s">
        <v>147</v>
      </c>
      <c r="AU165" s="193" t="s">
        <v>146</v>
      </c>
      <c r="AV165" s="14" t="s">
        <v>146</v>
      </c>
      <c r="AW165" s="14" t="s">
        <v>30</v>
      </c>
      <c r="AX165" s="14" t="s">
        <v>73</v>
      </c>
      <c r="AY165" s="193" t="s">
        <v>137</v>
      </c>
    </row>
    <row r="166" s="15" customFormat="1">
      <c r="A166" s="15"/>
      <c r="B166" s="200"/>
      <c r="C166" s="15"/>
      <c r="D166" s="185" t="s">
        <v>147</v>
      </c>
      <c r="E166" s="201" t="s">
        <v>1</v>
      </c>
      <c r="F166" s="202" t="s">
        <v>152</v>
      </c>
      <c r="G166" s="15"/>
      <c r="H166" s="203">
        <v>211.40000000000001</v>
      </c>
      <c r="I166" s="204"/>
      <c r="J166" s="15"/>
      <c r="K166" s="15"/>
      <c r="L166" s="200"/>
      <c r="M166" s="205"/>
      <c r="N166" s="206"/>
      <c r="O166" s="206"/>
      <c r="P166" s="206"/>
      <c r="Q166" s="206"/>
      <c r="R166" s="206"/>
      <c r="S166" s="206"/>
      <c r="T166" s="20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01" t="s">
        <v>147</v>
      </c>
      <c r="AU166" s="201" t="s">
        <v>146</v>
      </c>
      <c r="AV166" s="15" t="s">
        <v>145</v>
      </c>
      <c r="AW166" s="15" t="s">
        <v>30</v>
      </c>
      <c r="AX166" s="15" t="s">
        <v>73</v>
      </c>
      <c r="AY166" s="201" t="s">
        <v>137</v>
      </c>
    </row>
    <row r="167" s="14" customFormat="1">
      <c r="A167" s="14"/>
      <c r="B167" s="192"/>
      <c r="C167" s="14"/>
      <c r="D167" s="185" t="s">
        <v>147</v>
      </c>
      <c r="E167" s="193" t="s">
        <v>1</v>
      </c>
      <c r="F167" s="194" t="s">
        <v>175</v>
      </c>
      <c r="G167" s="14"/>
      <c r="H167" s="195">
        <v>221.97</v>
      </c>
      <c r="I167" s="196"/>
      <c r="J167" s="14"/>
      <c r="K167" s="14"/>
      <c r="L167" s="192"/>
      <c r="M167" s="197"/>
      <c r="N167" s="198"/>
      <c r="O167" s="198"/>
      <c r="P167" s="198"/>
      <c r="Q167" s="198"/>
      <c r="R167" s="198"/>
      <c r="S167" s="198"/>
      <c r="T167" s="19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193" t="s">
        <v>147</v>
      </c>
      <c r="AU167" s="193" t="s">
        <v>146</v>
      </c>
      <c r="AV167" s="14" t="s">
        <v>146</v>
      </c>
      <c r="AW167" s="14" t="s">
        <v>30</v>
      </c>
      <c r="AX167" s="14" t="s">
        <v>73</v>
      </c>
      <c r="AY167" s="193" t="s">
        <v>137</v>
      </c>
    </row>
    <row r="168" s="15" customFormat="1">
      <c r="A168" s="15"/>
      <c r="B168" s="200"/>
      <c r="C168" s="15"/>
      <c r="D168" s="185" t="s">
        <v>147</v>
      </c>
      <c r="E168" s="201" t="s">
        <v>1</v>
      </c>
      <c r="F168" s="202" t="s">
        <v>152</v>
      </c>
      <c r="G168" s="15"/>
      <c r="H168" s="203">
        <v>221.97</v>
      </c>
      <c r="I168" s="204"/>
      <c r="J168" s="15"/>
      <c r="K168" s="15"/>
      <c r="L168" s="200"/>
      <c r="M168" s="205"/>
      <c r="N168" s="206"/>
      <c r="O168" s="206"/>
      <c r="P168" s="206"/>
      <c r="Q168" s="206"/>
      <c r="R168" s="206"/>
      <c r="S168" s="206"/>
      <c r="T168" s="20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01" t="s">
        <v>147</v>
      </c>
      <c r="AU168" s="201" t="s">
        <v>146</v>
      </c>
      <c r="AV168" s="15" t="s">
        <v>145</v>
      </c>
      <c r="AW168" s="15" t="s">
        <v>30</v>
      </c>
      <c r="AX168" s="15" t="s">
        <v>80</v>
      </c>
      <c r="AY168" s="201" t="s">
        <v>137</v>
      </c>
    </row>
    <row r="169" s="2" customFormat="1" ht="33" customHeight="1">
      <c r="A169" s="37"/>
      <c r="B169" s="170"/>
      <c r="C169" s="171" t="s">
        <v>179</v>
      </c>
      <c r="D169" s="171" t="s">
        <v>140</v>
      </c>
      <c r="E169" s="172" t="s">
        <v>180</v>
      </c>
      <c r="F169" s="173" t="s">
        <v>181</v>
      </c>
      <c r="G169" s="174" t="s">
        <v>166</v>
      </c>
      <c r="H169" s="175">
        <v>422.80000000000001</v>
      </c>
      <c r="I169" s="176"/>
      <c r="J169" s="177">
        <f>ROUND(I169*H169,2)</f>
        <v>0</v>
      </c>
      <c r="K169" s="173" t="s">
        <v>144</v>
      </c>
      <c r="L169" s="38"/>
      <c r="M169" s="178" t="s">
        <v>1</v>
      </c>
      <c r="N169" s="179" t="s">
        <v>39</v>
      </c>
      <c r="O169" s="76"/>
      <c r="P169" s="180">
        <f>O169*H169</f>
        <v>0</v>
      </c>
      <c r="Q169" s="180">
        <v>0</v>
      </c>
      <c r="R169" s="180">
        <f>Q169*H169</f>
        <v>0</v>
      </c>
      <c r="S169" s="180">
        <v>0</v>
      </c>
      <c r="T169" s="18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2" t="s">
        <v>145</v>
      </c>
      <c r="AT169" s="182" t="s">
        <v>140</v>
      </c>
      <c r="AU169" s="182" t="s">
        <v>146</v>
      </c>
      <c r="AY169" s="18" t="s">
        <v>137</v>
      </c>
      <c r="BE169" s="183">
        <f>IF(N169="základní",J169,0)</f>
        <v>0</v>
      </c>
      <c r="BF169" s="183">
        <f>IF(N169="snížená",J169,0)</f>
        <v>0</v>
      </c>
      <c r="BG169" s="183">
        <f>IF(N169="zákl. přenesená",J169,0)</f>
        <v>0</v>
      </c>
      <c r="BH169" s="183">
        <f>IF(N169="sníž. přenesená",J169,0)</f>
        <v>0</v>
      </c>
      <c r="BI169" s="183">
        <f>IF(N169="nulová",J169,0)</f>
        <v>0</v>
      </c>
      <c r="BJ169" s="18" t="s">
        <v>146</v>
      </c>
      <c r="BK169" s="183">
        <f>ROUND(I169*H169,2)</f>
        <v>0</v>
      </c>
      <c r="BL169" s="18" t="s">
        <v>145</v>
      </c>
      <c r="BM169" s="182" t="s">
        <v>182</v>
      </c>
    </row>
    <row r="170" s="13" customFormat="1">
      <c r="A170" s="13"/>
      <c r="B170" s="184"/>
      <c r="C170" s="13"/>
      <c r="D170" s="185" t="s">
        <v>147</v>
      </c>
      <c r="E170" s="186" t="s">
        <v>1</v>
      </c>
      <c r="F170" s="187" t="s">
        <v>183</v>
      </c>
      <c r="G170" s="13"/>
      <c r="H170" s="186" t="s">
        <v>1</v>
      </c>
      <c r="I170" s="188"/>
      <c r="J170" s="13"/>
      <c r="K170" s="13"/>
      <c r="L170" s="184"/>
      <c r="M170" s="189"/>
      <c r="N170" s="190"/>
      <c r="O170" s="190"/>
      <c r="P170" s="190"/>
      <c r="Q170" s="190"/>
      <c r="R170" s="190"/>
      <c r="S170" s="190"/>
      <c r="T170" s="19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86" t="s">
        <v>147</v>
      </c>
      <c r="AU170" s="186" t="s">
        <v>146</v>
      </c>
      <c r="AV170" s="13" t="s">
        <v>80</v>
      </c>
      <c r="AW170" s="13" t="s">
        <v>30</v>
      </c>
      <c r="AX170" s="13" t="s">
        <v>73</v>
      </c>
      <c r="AY170" s="186" t="s">
        <v>137</v>
      </c>
    </row>
    <row r="171" s="13" customFormat="1">
      <c r="A171" s="13"/>
      <c r="B171" s="184"/>
      <c r="C171" s="13"/>
      <c r="D171" s="185" t="s">
        <v>147</v>
      </c>
      <c r="E171" s="186" t="s">
        <v>1</v>
      </c>
      <c r="F171" s="187" t="s">
        <v>148</v>
      </c>
      <c r="G171" s="13"/>
      <c r="H171" s="186" t="s">
        <v>1</v>
      </c>
      <c r="I171" s="188"/>
      <c r="J171" s="13"/>
      <c r="K171" s="13"/>
      <c r="L171" s="184"/>
      <c r="M171" s="189"/>
      <c r="N171" s="190"/>
      <c r="O171" s="190"/>
      <c r="P171" s="190"/>
      <c r="Q171" s="190"/>
      <c r="R171" s="190"/>
      <c r="S171" s="190"/>
      <c r="T171" s="19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6" t="s">
        <v>147</v>
      </c>
      <c r="AU171" s="186" t="s">
        <v>146</v>
      </c>
      <c r="AV171" s="13" t="s">
        <v>80</v>
      </c>
      <c r="AW171" s="13" t="s">
        <v>30</v>
      </c>
      <c r="AX171" s="13" t="s">
        <v>73</v>
      </c>
      <c r="AY171" s="186" t="s">
        <v>137</v>
      </c>
    </row>
    <row r="172" s="14" customFormat="1">
      <c r="A172" s="14"/>
      <c r="B172" s="192"/>
      <c r="C172" s="14"/>
      <c r="D172" s="185" t="s">
        <v>147</v>
      </c>
      <c r="E172" s="193" t="s">
        <v>1</v>
      </c>
      <c r="F172" s="194" t="s">
        <v>184</v>
      </c>
      <c r="G172" s="14"/>
      <c r="H172" s="195">
        <v>284.80000000000001</v>
      </c>
      <c r="I172" s="196"/>
      <c r="J172" s="14"/>
      <c r="K172" s="14"/>
      <c r="L172" s="192"/>
      <c r="M172" s="197"/>
      <c r="N172" s="198"/>
      <c r="O172" s="198"/>
      <c r="P172" s="198"/>
      <c r="Q172" s="198"/>
      <c r="R172" s="198"/>
      <c r="S172" s="198"/>
      <c r="T172" s="19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193" t="s">
        <v>147</v>
      </c>
      <c r="AU172" s="193" t="s">
        <v>146</v>
      </c>
      <c r="AV172" s="14" t="s">
        <v>146</v>
      </c>
      <c r="AW172" s="14" t="s">
        <v>30</v>
      </c>
      <c r="AX172" s="14" t="s">
        <v>73</v>
      </c>
      <c r="AY172" s="193" t="s">
        <v>137</v>
      </c>
    </row>
    <row r="173" s="13" customFormat="1">
      <c r="A173" s="13"/>
      <c r="B173" s="184"/>
      <c r="C173" s="13"/>
      <c r="D173" s="185" t="s">
        <v>147</v>
      </c>
      <c r="E173" s="186" t="s">
        <v>1</v>
      </c>
      <c r="F173" s="187" t="s">
        <v>150</v>
      </c>
      <c r="G173" s="13"/>
      <c r="H173" s="186" t="s">
        <v>1</v>
      </c>
      <c r="I173" s="188"/>
      <c r="J173" s="13"/>
      <c r="K173" s="13"/>
      <c r="L173" s="184"/>
      <c r="M173" s="189"/>
      <c r="N173" s="190"/>
      <c r="O173" s="190"/>
      <c r="P173" s="190"/>
      <c r="Q173" s="190"/>
      <c r="R173" s="190"/>
      <c r="S173" s="190"/>
      <c r="T173" s="19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6" t="s">
        <v>147</v>
      </c>
      <c r="AU173" s="186" t="s">
        <v>146</v>
      </c>
      <c r="AV173" s="13" t="s">
        <v>80</v>
      </c>
      <c r="AW173" s="13" t="s">
        <v>30</v>
      </c>
      <c r="AX173" s="13" t="s">
        <v>73</v>
      </c>
      <c r="AY173" s="186" t="s">
        <v>137</v>
      </c>
    </row>
    <row r="174" s="14" customFormat="1">
      <c r="A174" s="14"/>
      <c r="B174" s="192"/>
      <c r="C174" s="14"/>
      <c r="D174" s="185" t="s">
        <v>147</v>
      </c>
      <c r="E174" s="193" t="s">
        <v>1</v>
      </c>
      <c r="F174" s="194" t="s">
        <v>185</v>
      </c>
      <c r="G174" s="14"/>
      <c r="H174" s="195">
        <v>138</v>
      </c>
      <c r="I174" s="196"/>
      <c r="J174" s="14"/>
      <c r="K174" s="14"/>
      <c r="L174" s="192"/>
      <c r="M174" s="197"/>
      <c r="N174" s="198"/>
      <c r="O174" s="198"/>
      <c r="P174" s="198"/>
      <c r="Q174" s="198"/>
      <c r="R174" s="198"/>
      <c r="S174" s="198"/>
      <c r="T174" s="19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193" t="s">
        <v>147</v>
      </c>
      <c r="AU174" s="193" t="s">
        <v>146</v>
      </c>
      <c r="AV174" s="14" t="s">
        <v>146</v>
      </c>
      <c r="AW174" s="14" t="s">
        <v>30</v>
      </c>
      <c r="AX174" s="14" t="s">
        <v>73</v>
      </c>
      <c r="AY174" s="193" t="s">
        <v>137</v>
      </c>
    </row>
    <row r="175" s="15" customFormat="1">
      <c r="A175" s="15"/>
      <c r="B175" s="200"/>
      <c r="C175" s="15"/>
      <c r="D175" s="185" t="s">
        <v>147</v>
      </c>
      <c r="E175" s="201" t="s">
        <v>1</v>
      </c>
      <c r="F175" s="202" t="s">
        <v>152</v>
      </c>
      <c r="G175" s="15"/>
      <c r="H175" s="203">
        <v>422.80000000000001</v>
      </c>
      <c r="I175" s="204"/>
      <c r="J175" s="15"/>
      <c r="K175" s="15"/>
      <c r="L175" s="200"/>
      <c r="M175" s="205"/>
      <c r="N175" s="206"/>
      <c r="O175" s="206"/>
      <c r="P175" s="206"/>
      <c r="Q175" s="206"/>
      <c r="R175" s="206"/>
      <c r="S175" s="206"/>
      <c r="T175" s="207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01" t="s">
        <v>147</v>
      </c>
      <c r="AU175" s="201" t="s">
        <v>146</v>
      </c>
      <c r="AV175" s="15" t="s">
        <v>145</v>
      </c>
      <c r="AW175" s="15" t="s">
        <v>30</v>
      </c>
      <c r="AX175" s="15" t="s">
        <v>80</v>
      </c>
      <c r="AY175" s="201" t="s">
        <v>137</v>
      </c>
    </row>
    <row r="176" s="2" customFormat="1" ht="33" customHeight="1">
      <c r="A176" s="37"/>
      <c r="B176" s="170"/>
      <c r="C176" s="171" t="s">
        <v>167</v>
      </c>
      <c r="D176" s="171" t="s">
        <v>140</v>
      </c>
      <c r="E176" s="172" t="s">
        <v>186</v>
      </c>
      <c r="F176" s="173" t="s">
        <v>187</v>
      </c>
      <c r="G176" s="174" t="s">
        <v>143</v>
      </c>
      <c r="H176" s="175">
        <v>11.550000000000001</v>
      </c>
      <c r="I176" s="176"/>
      <c r="J176" s="177">
        <f>ROUND(I176*H176,2)</f>
        <v>0</v>
      </c>
      <c r="K176" s="173" t="s">
        <v>144</v>
      </c>
      <c r="L176" s="38"/>
      <c r="M176" s="178" t="s">
        <v>1</v>
      </c>
      <c r="N176" s="179" t="s">
        <v>39</v>
      </c>
      <c r="O176" s="76"/>
      <c r="P176" s="180">
        <f>O176*H176</f>
        <v>0</v>
      </c>
      <c r="Q176" s="180">
        <v>0</v>
      </c>
      <c r="R176" s="180">
        <f>Q176*H176</f>
        <v>0</v>
      </c>
      <c r="S176" s="180">
        <v>0</v>
      </c>
      <c r="T176" s="18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2" t="s">
        <v>145</v>
      </c>
      <c r="AT176" s="182" t="s">
        <v>140</v>
      </c>
      <c r="AU176" s="182" t="s">
        <v>146</v>
      </c>
      <c r="AY176" s="18" t="s">
        <v>137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8" t="s">
        <v>146</v>
      </c>
      <c r="BK176" s="183">
        <f>ROUND(I176*H176,2)</f>
        <v>0</v>
      </c>
      <c r="BL176" s="18" t="s">
        <v>145</v>
      </c>
      <c r="BM176" s="182" t="s">
        <v>188</v>
      </c>
    </row>
    <row r="177" s="13" customFormat="1">
      <c r="A177" s="13"/>
      <c r="B177" s="184"/>
      <c r="C177" s="13"/>
      <c r="D177" s="185" t="s">
        <v>147</v>
      </c>
      <c r="E177" s="186" t="s">
        <v>1</v>
      </c>
      <c r="F177" s="187" t="s">
        <v>178</v>
      </c>
      <c r="G177" s="13"/>
      <c r="H177" s="186" t="s">
        <v>1</v>
      </c>
      <c r="I177" s="188"/>
      <c r="J177" s="13"/>
      <c r="K177" s="13"/>
      <c r="L177" s="184"/>
      <c r="M177" s="189"/>
      <c r="N177" s="190"/>
      <c r="O177" s="190"/>
      <c r="P177" s="190"/>
      <c r="Q177" s="190"/>
      <c r="R177" s="190"/>
      <c r="S177" s="190"/>
      <c r="T177" s="19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6" t="s">
        <v>147</v>
      </c>
      <c r="AU177" s="186" t="s">
        <v>146</v>
      </c>
      <c r="AV177" s="13" t="s">
        <v>80</v>
      </c>
      <c r="AW177" s="13" t="s">
        <v>30</v>
      </c>
      <c r="AX177" s="13" t="s">
        <v>73</v>
      </c>
      <c r="AY177" s="186" t="s">
        <v>137</v>
      </c>
    </row>
    <row r="178" s="13" customFormat="1">
      <c r="A178" s="13"/>
      <c r="B178" s="184"/>
      <c r="C178" s="13"/>
      <c r="D178" s="185" t="s">
        <v>147</v>
      </c>
      <c r="E178" s="186" t="s">
        <v>1</v>
      </c>
      <c r="F178" s="187" t="s">
        <v>148</v>
      </c>
      <c r="G178" s="13"/>
      <c r="H178" s="186" t="s">
        <v>1</v>
      </c>
      <c r="I178" s="188"/>
      <c r="J178" s="13"/>
      <c r="K178" s="13"/>
      <c r="L178" s="184"/>
      <c r="M178" s="189"/>
      <c r="N178" s="190"/>
      <c r="O178" s="190"/>
      <c r="P178" s="190"/>
      <c r="Q178" s="190"/>
      <c r="R178" s="190"/>
      <c r="S178" s="190"/>
      <c r="T178" s="19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6" t="s">
        <v>147</v>
      </c>
      <c r="AU178" s="186" t="s">
        <v>146</v>
      </c>
      <c r="AV178" s="13" t="s">
        <v>80</v>
      </c>
      <c r="AW178" s="13" t="s">
        <v>30</v>
      </c>
      <c r="AX178" s="13" t="s">
        <v>73</v>
      </c>
      <c r="AY178" s="186" t="s">
        <v>137</v>
      </c>
    </row>
    <row r="179" s="14" customFormat="1">
      <c r="A179" s="14"/>
      <c r="B179" s="192"/>
      <c r="C179" s="14"/>
      <c r="D179" s="185" t="s">
        <v>147</v>
      </c>
      <c r="E179" s="193" t="s">
        <v>1</v>
      </c>
      <c r="F179" s="194" t="s">
        <v>189</v>
      </c>
      <c r="G179" s="14"/>
      <c r="H179" s="195">
        <v>8.4000000000000004</v>
      </c>
      <c r="I179" s="196"/>
      <c r="J179" s="14"/>
      <c r="K179" s="14"/>
      <c r="L179" s="192"/>
      <c r="M179" s="197"/>
      <c r="N179" s="198"/>
      <c r="O179" s="198"/>
      <c r="P179" s="198"/>
      <c r="Q179" s="198"/>
      <c r="R179" s="198"/>
      <c r="S179" s="198"/>
      <c r="T179" s="19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193" t="s">
        <v>147</v>
      </c>
      <c r="AU179" s="193" t="s">
        <v>146</v>
      </c>
      <c r="AV179" s="14" t="s">
        <v>146</v>
      </c>
      <c r="AW179" s="14" t="s">
        <v>30</v>
      </c>
      <c r="AX179" s="14" t="s">
        <v>73</v>
      </c>
      <c r="AY179" s="193" t="s">
        <v>137</v>
      </c>
    </row>
    <row r="180" s="13" customFormat="1">
      <c r="A180" s="13"/>
      <c r="B180" s="184"/>
      <c r="C180" s="13"/>
      <c r="D180" s="185" t="s">
        <v>147</v>
      </c>
      <c r="E180" s="186" t="s">
        <v>1</v>
      </c>
      <c r="F180" s="187" t="s">
        <v>150</v>
      </c>
      <c r="G180" s="13"/>
      <c r="H180" s="186" t="s">
        <v>1</v>
      </c>
      <c r="I180" s="188"/>
      <c r="J180" s="13"/>
      <c r="K180" s="13"/>
      <c r="L180" s="184"/>
      <c r="M180" s="189"/>
      <c r="N180" s="190"/>
      <c r="O180" s="190"/>
      <c r="P180" s="190"/>
      <c r="Q180" s="190"/>
      <c r="R180" s="190"/>
      <c r="S180" s="190"/>
      <c r="T180" s="19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6" t="s">
        <v>147</v>
      </c>
      <c r="AU180" s="186" t="s">
        <v>146</v>
      </c>
      <c r="AV180" s="13" t="s">
        <v>80</v>
      </c>
      <c r="AW180" s="13" t="s">
        <v>30</v>
      </c>
      <c r="AX180" s="13" t="s">
        <v>73</v>
      </c>
      <c r="AY180" s="186" t="s">
        <v>137</v>
      </c>
    </row>
    <row r="181" s="14" customFormat="1">
      <c r="A181" s="14"/>
      <c r="B181" s="192"/>
      <c r="C181" s="14"/>
      <c r="D181" s="185" t="s">
        <v>147</v>
      </c>
      <c r="E181" s="193" t="s">
        <v>1</v>
      </c>
      <c r="F181" s="194" t="s">
        <v>190</v>
      </c>
      <c r="G181" s="14"/>
      <c r="H181" s="195">
        <v>3.1499999999999999</v>
      </c>
      <c r="I181" s="196"/>
      <c r="J181" s="14"/>
      <c r="K181" s="14"/>
      <c r="L181" s="192"/>
      <c r="M181" s="197"/>
      <c r="N181" s="198"/>
      <c r="O181" s="198"/>
      <c r="P181" s="198"/>
      <c r="Q181" s="198"/>
      <c r="R181" s="198"/>
      <c r="S181" s="198"/>
      <c r="T181" s="19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193" t="s">
        <v>147</v>
      </c>
      <c r="AU181" s="193" t="s">
        <v>146</v>
      </c>
      <c r="AV181" s="14" t="s">
        <v>146</v>
      </c>
      <c r="AW181" s="14" t="s">
        <v>30</v>
      </c>
      <c r="AX181" s="14" t="s">
        <v>73</v>
      </c>
      <c r="AY181" s="193" t="s">
        <v>137</v>
      </c>
    </row>
    <row r="182" s="15" customFormat="1">
      <c r="A182" s="15"/>
      <c r="B182" s="200"/>
      <c r="C182" s="15"/>
      <c r="D182" s="185" t="s">
        <v>147</v>
      </c>
      <c r="E182" s="201" t="s">
        <v>1</v>
      </c>
      <c r="F182" s="202" t="s">
        <v>152</v>
      </c>
      <c r="G182" s="15"/>
      <c r="H182" s="203">
        <v>11.550000000000001</v>
      </c>
      <c r="I182" s="204"/>
      <c r="J182" s="15"/>
      <c r="K182" s="15"/>
      <c r="L182" s="200"/>
      <c r="M182" s="205"/>
      <c r="N182" s="206"/>
      <c r="O182" s="206"/>
      <c r="P182" s="206"/>
      <c r="Q182" s="206"/>
      <c r="R182" s="206"/>
      <c r="S182" s="206"/>
      <c r="T182" s="207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01" t="s">
        <v>147</v>
      </c>
      <c r="AU182" s="201" t="s">
        <v>146</v>
      </c>
      <c r="AV182" s="15" t="s">
        <v>145</v>
      </c>
      <c r="AW182" s="15" t="s">
        <v>30</v>
      </c>
      <c r="AX182" s="15" t="s">
        <v>80</v>
      </c>
      <c r="AY182" s="201" t="s">
        <v>137</v>
      </c>
    </row>
    <row r="183" s="12" customFormat="1" ht="22.8" customHeight="1">
      <c r="A183" s="12"/>
      <c r="B183" s="157"/>
      <c r="C183" s="12"/>
      <c r="D183" s="158" t="s">
        <v>72</v>
      </c>
      <c r="E183" s="168" t="s">
        <v>191</v>
      </c>
      <c r="F183" s="168" t="s">
        <v>192</v>
      </c>
      <c r="G183" s="12"/>
      <c r="H183" s="12"/>
      <c r="I183" s="160"/>
      <c r="J183" s="169">
        <f>BK183</f>
        <v>0</v>
      </c>
      <c r="K183" s="12"/>
      <c r="L183" s="157"/>
      <c r="M183" s="162"/>
      <c r="N183" s="163"/>
      <c r="O183" s="163"/>
      <c r="P183" s="164">
        <f>SUM(P184:P192)</f>
        <v>0</v>
      </c>
      <c r="Q183" s="163"/>
      <c r="R183" s="164">
        <f>SUM(R184:R192)</f>
        <v>0</v>
      </c>
      <c r="S183" s="163"/>
      <c r="T183" s="165">
        <f>SUM(T184:T192)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58" t="s">
        <v>80</v>
      </c>
      <c r="AT183" s="166" t="s">
        <v>72</v>
      </c>
      <c r="AU183" s="166" t="s">
        <v>80</v>
      </c>
      <c r="AY183" s="158" t="s">
        <v>137</v>
      </c>
      <c r="BK183" s="167">
        <f>SUM(BK184:BK192)</f>
        <v>0</v>
      </c>
    </row>
    <row r="184" s="2" customFormat="1" ht="33" customHeight="1">
      <c r="A184" s="37"/>
      <c r="B184" s="170"/>
      <c r="C184" s="171" t="s">
        <v>191</v>
      </c>
      <c r="D184" s="171" t="s">
        <v>140</v>
      </c>
      <c r="E184" s="172" t="s">
        <v>193</v>
      </c>
      <c r="F184" s="173" t="s">
        <v>194</v>
      </c>
      <c r="G184" s="174" t="s">
        <v>143</v>
      </c>
      <c r="H184" s="175">
        <v>15.390000000000001</v>
      </c>
      <c r="I184" s="176"/>
      <c r="J184" s="177">
        <f>ROUND(I184*H184,2)</f>
        <v>0</v>
      </c>
      <c r="K184" s="173" t="s">
        <v>144</v>
      </c>
      <c r="L184" s="38"/>
      <c r="M184" s="178" t="s">
        <v>1</v>
      </c>
      <c r="N184" s="179" t="s">
        <v>39</v>
      </c>
      <c r="O184" s="76"/>
      <c r="P184" s="180">
        <f>O184*H184</f>
        <v>0</v>
      </c>
      <c r="Q184" s="180">
        <v>0</v>
      </c>
      <c r="R184" s="180">
        <f>Q184*H184</f>
        <v>0</v>
      </c>
      <c r="S184" s="180">
        <v>0</v>
      </c>
      <c r="T184" s="18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2" t="s">
        <v>145</v>
      </c>
      <c r="AT184" s="182" t="s">
        <v>140</v>
      </c>
      <c r="AU184" s="182" t="s">
        <v>146</v>
      </c>
      <c r="AY184" s="18" t="s">
        <v>137</v>
      </c>
      <c r="BE184" s="183">
        <f>IF(N184="základní",J184,0)</f>
        <v>0</v>
      </c>
      <c r="BF184" s="183">
        <f>IF(N184="snížená",J184,0)</f>
        <v>0</v>
      </c>
      <c r="BG184" s="183">
        <f>IF(N184="zákl. přenesená",J184,0)</f>
        <v>0</v>
      </c>
      <c r="BH184" s="183">
        <f>IF(N184="sníž. přenesená",J184,0)</f>
        <v>0</v>
      </c>
      <c r="BI184" s="183">
        <f>IF(N184="nulová",J184,0)</f>
        <v>0</v>
      </c>
      <c r="BJ184" s="18" t="s">
        <v>146</v>
      </c>
      <c r="BK184" s="183">
        <f>ROUND(I184*H184,2)</f>
        <v>0</v>
      </c>
      <c r="BL184" s="18" t="s">
        <v>145</v>
      </c>
      <c r="BM184" s="182" t="s">
        <v>195</v>
      </c>
    </row>
    <row r="185" s="14" customFormat="1">
      <c r="A185" s="14"/>
      <c r="B185" s="192"/>
      <c r="C185" s="14"/>
      <c r="D185" s="185" t="s">
        <v>147</v>
      </c>
      <c r="E185" s="193" t="s">
        <v>1</v>
      </c>
      <c r="F185" s="194" t="s">
        <v>196</v>
      </c>
      <c r="G185" s="14"/>
      <c r="H185" s="195">
        <v>15.390000000000001</v>
      </c>
      <c r="I185" s="196"/>
      <c r="J185" s="14"/>
      <c r="K185" s="14"/>
      <c r="L185" s="192"/>
      <c r="M185" s="197"/>
      <c r="N185" s="198"/>
      <c r="O185" s="198"/>
      <c r="P185" s="198"/>
      <c r="Q185" s="198"/>
      <c r="R185" s="198"/>
      <c r="S185" s="198"/>
      <c r="T185" s="19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193" t="s">
        <v>147</v>
      </c>
      <c r="AU185" s="193" t="s">
        <v>146</v>
      </c>
      <c r="AV185" s="14" t="s">
        <v>146</v>
      </c>
      <c r="AW185" s="14" t="s">
        <v>30</v>
      </c>
      <c r="AX185" s="14" t="s">
        <v>73</v>
      </c>
      <c r="AY185" s="193" t="s">
        <v>137</v>
      </c>
    </row>
    <row r="186" s="15" customFormat="1">
      <c r="A186" s="15"/>
      <c r="B186" s="200"/>
      <c r="C186" s="15"/>
      <c r="D186" s="185" t="s">
        <v>147</v>
      </c>
      <c r="E186" s="201" t="s">
        <v>1</v>
      </c>
      <c r="F186" s="202" t="s">
        <v>152</v>
      </c>
      <c r="G186" s="15"/>
      <c r="H186" s="203">
        <v>15.390000000000001</v>
      </c>
      <c r="I186" s="204"/>
      <c r="J186" s="15"/>
      <c r="K186" s="15"/>
      <c r="L186" s="200"/>
      <c r="M186" s="205"/>
      <c r="N186" s="206"/>
      <c r="O186" s="206"/>
      <c r="P186" s="206"/>
      <c r="Q186" s="206"/>
      <c r="R186" s="206"/>
      <c r="S186" s="206"/>
      <c r="T186" s="207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01" t="s">
        <v>147</v>
      </c>
      <c r="AU186" s="201" t="s">
        <v>146</v>
      </c>
      <c r="AV186" s="15" t="s">
        <v>145</v>
      </c>
      <c r="AW186" s="15" t="s">
        <v>30</v>
      </c>
      <c r="AX186" s="15" t="s">
        <v>80</v>
      </c>
      <c r="AY186" s="201" t="s">
        <v>137</v>
      </c>
    </row>
    <row r="187" s="2" customFormat="1" ht="33" customHeight="1">
      <c r="A187" s="37"/>
      <c r="B187" s="170"/>
      <c r="C187" s="171" t="s">
        <v>172</v>
      </c>
      <c r="D187" s="171" t="s">
        <v>140</v>
      </c>
      <c r="E187" s="172" t="s">
        <v>197</v>
      </c>
      <c r="F187" s="173" t="s">
        <v>198</v>
      </c>
      <c r="G187" s="174" t="s">
        <v>143</v>
      </c>
      <c r="H187" s="175">
        <v>75.599999999999994</v>
      </c>
      <c r="I187" s="176"/>
      <c r="J187" s="177">
        <f>ROUND(I187*H187,2)</f>
        <v>0</v>
      </c>
      <c r="K187" s="173" t="s">
        <v>144</v>
      </c>
      <c r="L187" s="38"/>
      <c r="M187" s="178" t="s">
        <v>1</v>
      </c>
      <c r="N187" s="179" t="s">
        <v>39</v>
      </c>
      <c r="O187" s="76"/>
      <c r="P187" s="180">
        <f>O187*H187</f>
        <v>0</v>
      </c>
      <c r="Q187" s="180">
        <v>0</v>
      </c>
      <c r="R187" s="180">
        <f>Q187*H187</f>
        <v>0</v>
      </c>
      <c r="S187" s="180">
        <v>0</v>
      </c>
      <c r="T187" s="18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2" t="s">
        <v>145</v>
      </c>
      <c r="AT187" s="182" t="s">
        <v>140</v>
      </c>
      <c r="AU187" s="182" t="s">
        <v>146</v>
      </c>
      <c r="AY187" s="18" t="s">
        <v>137</v>
      </c>
      <c r="BE187" s="183">
        <f>IF(N187="základní",J187,0)</f>
        <v>0</v>
      </c>
      <c r="BF187" s="183">
        <f>IF(N187="snížená",J187,0)</f>
        <v>0</v>
      </c>
      <c r="BG187" s="183">
        <f>IF(N187="zákl. přenesená",J187,0)</f>
        <v>0</v>
      </c>
      <c r="BH187" s="183">
        <f>IF(N187="sníž. přenesená",J187,0)</f>
        <v>0</v>
      </c>
      <c r="BI187" s="183">
        <f>IF(N187="nulová",J187,0)</f>
        <v>0</v>
      </c>
      <c r="BJ187" s="18" t="s">
        <v>146</v>
      </c>
      <c r="BK187" s="183">
        <f>ROUND(I187*H187,2)</f>
        <v>0</v>
      </c>
      <c r="BL187" s="18" t="s">
        <v>145</v>
      </c>
      <c r="BM187" s="182" t="s">
        <v>199</v>
      </c>
    </row>
    <row r="188" s="14" customFormat="1">
      <c r="A188" s="14"/>
      <c r="B188" s="192"/>
      <c r="C188" s="14"/>
      <c r="D188" s="185" t="s">
        <v>147</v>
      </c>
      <c r="E188" s="193" t="s">
        <v>1</v>
      </c>
      <c r="F188" s="194" t="s">
        <v>200</v>
      </c>
      <c r="G188" s="14"/>
      <c r="H188" s="195">
        <v>75.599999999999994</v>
      </c>
      <c r="I188" s="196"/>
      <c r="J188" s="14"/>
      <c r="K188" s="14"/>
      <c r="L188" s="192"/>
      <c r="M188" s="197"/>
      <c r="N188" s="198"/>
      <c r="O188" s="198"/>
      <c r="P188" s="198"/>
      <c r="Q188" s="198"/>
      <c r="R188" s="198"/>
      <c r="S188" s="198"/>
      <c r="T188" s="19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193" t="s">
        <v>147</v>
      </c>
      <c r="AU188" s="193" t="s">
        <v>146</v>
      </c>
      <c r="AV188" s="14" t="s">
        <v>146</v>
      </c>
      <c r="AW188" s="14" t="s">
        <v>30</v>
      </c>
      <c r="AX188" s="14" t="s">
        <v>73</v>
      </c>
      <c r="AY188" s="193" t="s">
        <v>137</v>
      </c>
    </row>
    <row r="189" s="15" customFormat="1">
      <c r="A189" s="15"/>
      <c r="B189" s="200"/>
      <c r="C189" s="15"/>
      <c r="D189" s="185" t="s">
        <v>147</v>
      </c>
      <c r="E189" s="201" t="s">
        <v>1</v>
      </c>
      <c r="F189" s="202" t="s">
        <v>152</v>
      </c>
      <c r="G189" s="15"/>
      <c r="H189" s="203">
        <v>75.599999999999994</v>
      </c>
      <c r="I189" s="204"/>
      <c r="J189" s="15"/>
      <c r="K189" s="15"/>
      <c r="L189" s="200"/>
      <c r="M189" s="205"/>
      <c r="N189" s="206"/>
      <c r="O189" s="206"/>
      <c r="P189" s="206"/>
      <c r="Q189" s="206"/>
      <c r="R189" s="206"/>
      <c r="S189" s="206"/>
      <c r="T189" s="207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01" t="s">
        <v>147</v>
      </c>
      <c r="AU189" s="201" t="s">
        <v>146</v>
      </c>
      <c r="AV189" s="15" t="s">
        <v>145</v>
      </c>
      <c r="AW189" s="15" t="s">
        <v>30</v>
      </c>
      <c r="AX189" s="15" t="s">
        <v>80</v>
      </c>
      <c r="AY189" s="201" t="s">
        <v>137</v>
      </c>
    </row>
    <row r="190" s="2" customFormat="1" ht="33" customHeight="1">
      <c r="A190" s="37"/>
      <c r="B190" s="170"/>
      <c r="C190" s="171" t="s">
        <v>201</v>
      </c>
      <c r="D190" s="171" t="s">
        <v>140</v>
      </c>
      <c r="E190" s="172" t="s">
        <v>202</v>
      </c>
      <c r="F190" s="173" t="s">
        <v>203</v>
      </c>
      <c r="G190" s="174" t="s">
        <v>143</v>
      </c>
      <c r="H190" s="175">
        <v>19.199999999999999</v>
      </c>
      <c r="I190" s="176"/>
      <c r="J190" s="177">
        <f>ROUND(I190*H190,2)</f>
        <v>0</v>
      </c>
      <c r="K190" s="173" t="s">
        <v>144</v>
      </c>
      <c r="L190" s="38"/>
      <c r="M190" s="178" t="s">
        <v>1</v>
      </c>
      <c r="N190" s="179" t="s">
        <v>39</v>
      </c>
      <c r="O190" s="76"/>
      <c r="P190" s="180">
        <f>O190*H190</f>
        <v>0</v>
      </c>
      <c r="Q190" s="180">
        <v>0</v>
      </c>
      <c r="R190" s="180">
        <f>Q190*H190</f>
        <v>0</v>
      </c>
      <c r="S190" s="180">
        <v>0</v>
      </c>
      <c r="T190" s="18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2" t="s">
        <v>145</v>
      </c>
      <c r="AT190" s="182" t="s">
        <v>140</v>
      </c>
      <c r="AU190" s="182" t="s">
        <v>146</v>
      </c>
      <c r="AY190" s="18" t="s">
        <v>137</v>
      </c>
      <c r="BE190" s="183">
        <f>IF(N190="základní",J190,0)</f>
        <v>0</v>
      </c>
      <c r="BF190" s="183">
        <f>IF(N190="snížená",J190,0)</f>
        <v>0</v>
      </c>
      <c r="BG190" s="183">
        <f>IF(N190="zákl. přenesená",J190,0)</f>
        <v>0</v>
      </c>
      <c r="BH190" s="183">
        <f>IF(N190="sníž. přenesená",J190,0)</f>
        <v>0</v>
      </c>
      <c r="BI190" s="183">
        <f>IF(N190="nulová",J190,0)</f>
        <v>0</v>
      </c>
      <c r="BJ190" s="18" t="s">
        <v>146</v>
      </c>
      <c r="BK190" s="183">
        <f>ROUND(I190*H190,2)</f>
        <v>0</v>
      </c>
      <c r="BL190" s="18" t="s">
        <v>145</v>
      </c>
      <c r="BM190" s="182" t="s">
        <v>204</v>
      </c>
    </row>
    <row r="191" s="14" customFormat="1">
      <c r="A191" s="14"/>
      <c r="B191" s="192"/>
      <c r="C191" s="14"/>
      <c r="D191" s="185" t="s">
        <v>147</v>
      </c>
      <c r="E191" s="193" t="s">
        <v>1</v>
      </c>
      <c r="F191" s="194" t="s">
        <v>205</v>
      </c>
      <c r="G191" s="14"/>
      <c r="H191" s="195">
        <v>19.199999999999999</v>
      </c>
      <c r="I191" s="196"/>
      <c r="J191" s="14"/>
      <c r="K191" s="14"/>
      <c r="L191" s="192"/>
      <c r="M191" s="197"/>
      <c r="N191" s="198"/>
      <c r="O191" s="198"/>
      <c r="P191" s="198"/>
      <c r="Q191" s="198"/>
      <c r="R191" s="198"/>
      <c r="S191" s="198"/>
      <c r="T191" s="19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193" t="s">
        <v>147</v>
      </c>
      <c r="AU191" s="193" t="s">
        <v>146</v>
      </c>
      <c r="AV191" s="14" t="s">
        <v>146</v>
      </c>
      <c r="AW191" s="14" t="s">
        <v>30</v>
      </c>
      <c r="AX191" s="14" t="s">
        <v>73</v>
      </c>
      <c r="AY191" s="193" t="s">
        <v>137</v>
      </c>
    </row>
    <row r="192" s="15" customFormat="1">
      <c r="A192" s="15"/>
      <c r="B192" s="200"/>
      <c r="C192" s="15"/>
      <c r="D192" s="185" t="s">
        <v>147</v>
      </c>
      <c r="E192" s="201" t="s">
        <v>1</v>
      </c>
      <c r="F192" s="202" t="s">
        <v>152</v>
      </c>
      <c r="G192" s="15"/>
      <c r="H192" s="203">
        <v>19.199999999999999</v>
      </c>
      <c r="I192" s="204"/>
      <c r="J192" s="15"/>
      <c r="K192" s="15"/>
      <c r="L192" s="200"/>
      <c r="M192" s="205"/>
      <c r="N192" s="206"/>
      <c r="O192" s="206"/>
      <c r="P192" s="206"/>
      <c r="Q192" s="206"/>
      <c r="R192" s="206"/>
      <c r="S192" s="206"/>
      <c r="T192" s="207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01" t="s">
        <v>147</v>
      </c>
      <c r="AU192" s="201" t="s">
        <v>146</v>
      </c>
      <c r="AV192" s="15" t="s">
        <v>145</v>
      </c>
      <c r="AW192" s="15" t="s">
        <v>30</v>
      </c>
      <c r="AX192" s="15" t="s">
        <v>80</v>
      </c>
      <c r="AY192" s="201" t="s">
        <v>137</v>
      </c>
    </row>
    <row r="193" s="12" customFormat="1" ht="22.8" customHeight="1">
      <c r="A193" s="12"/>
      <c r="B193" s="157"/>
      <c r="C193" s="12"/>
      <c r="D193" s="158" t="s">
        <v>72</v>
      </c>
      <c r="E193" s="168" t="s">
        <v>206</v>
      </c>
      <c r="F193" s="168" t="s">
        <v>207</v>
      </c>
      <c r="G193" s="12"/>
      <c r="H193" s="12"/>
      <c r="I193" s="160"/>
      <c r="J193" s="169">
        <f>BK193</f>
        <v>0</v>
      </c>
      <c r="K193" s="12"/>
      <c r="L193" s="157"/>
      <c r="M193" s="162"/>
      <c r="N193" s="163"/>
      <c r="O193" s="163"/>
      <c r="P193" s="164">
        <f>SUM(P194:P197)</f>
        <v>0</v>
      </c>
      <c r="Q193" s="163"/>
      <c r="R193" s="164">
        <f>SUM(R194:R197)</f>
        <v>0</v>
      </c>
      <c r="S193" s="163"/>
      <c r="T193" s="165">
        <f>SUM(T194:T197)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58" t="s">
        <v>80</v>
      </c>
      <c r="AT193" s="166" t="s">
        <v>72</v>
      </c>
      <c r="AU193" s="166" t="s">
        <v>80</v>
      </c>
      <c r="AY193" s="158" t="s">
        <v>137</v>
      </c>
      <c r="BK193" s="167">
        <f>SUM(BK194:BK197)</f>
        <v>0</v>
      </c>
    </row>
    <row r="194" s="2" customFormat="1" ht="37.8" customHeight="1">
      <c r="A194" s="37"/>
      <c r="B194" s="170"/>
      <c r="C194" s="171" t="s">
        <v>8</v>
      </c>
      <c r="D194" s="171" t="s">
        <v>140</v>
      </c>
      <c r="E194" s="172" t="s">
        <v>208</v>
      </c>
      <c r="F194" s="173" t="s">
        <v>209</v>
      </c>
      <c r="G194" s="174" t="s">
        <v>210</v>
      </c>
      <c r="H194" s="175">
        <v>6.7290000000000001</v>
      </c>
      <c r="I194" s="176"/>
      <c r="J194" s="177">
        <f>ROUND(I194*H194,2)</f>
        <v>0</v>
      </c>
      <c r="K194" s="173" t="s">
        <v>144</v>
      </c>
      <c r="L194" s="38"/>
      <c r="M194" s="178" t="s">
        <v>1</v>
      </c>
      <c r="N194" s="179" t="s">
        <v>39</v>
      </c>
      <c r="O194" s="76"/>
      <c r="P194" s="180">
        <f>O194*H194</f>
        <v>0</v>
      </c>
      <c r="Q194" s="180">
        <v>0</v>
      </c>
      <c r="R194" s="180">
        <f>Q194*H194</f>
        <v>0</v>
      </c>
      <c r="S194" s="180">
        <v>0</v>
      </c>
      <c r="T194" s="18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2" t="s">
        <v>145</v>
      </c>
      <c r="AT194" s="182" t="s">
        <v>140</v>
      </c>
      <c r="AU194" s="182" t="s">
        <v>146</v>
      </c>
      <c r="AY194" s="18" t="s">
        <v>137</v>
      </c>
      <c r="BE194" s="183">
        <f>IF(N194="základní",J194,0)</f>
        <v>0</v>
      </c>
      <c r="BF194" s="183">
        <f>IF(N194="snížená",J194,0)</f>
        <v>0</v>
      </c>
      <c r="BG194" s="183">
        <f>IF(N194="zákl. přenesená",J194,0)</f>
        <v>0</v>
      </c>
      <c r="BH194" s="183">
        <f>IF(N194="sníž. přenesená",J194,0)</f>
        <v>0</v>
      </c>
      <c r="BI194" s="183">
        <f>IF(N194="nulová",J194,0)</f>
        <v>0</v>
      </c>
      <c r="BJ194" s="18" t="s">
        <v>146</v>
      </c>
      <c r="BK194" s="183">
        <f>ROUND(I194*H194,2)</f>
        <v>0</v>
      </c>
      <c r="BL194" s="18" t="s">
        <v>145</v>
      </c>
      <c r="BM194" s="182" t="s">
        <v>211</v>
      </c>
    </row>
    <row r="195" s="2" customFormat="1" ht="37.8" customHeight="1">
      <c r="A195" s="37"/>
      <c r="B195" s="170"/>
      <c r="C195" s="171" t="s">
        <v>212</v>
      </c>
      <c r="D195" s="171" t="s">
        <v>140</v>
      </c>
      <c r="E195" s="172" t="s">
        <v>213</v>
      </c>
      <c r="F195" s="173" t="s">
        <v>214</v>
      </c>
      <c r="G195" s="174" t="s">
        <v>210</v>
      </c>
      <c r="H195" s="175">
        <v>6.7290000000000001</v>
      </c>
      <c r="I195" s="176"/>
      <c r="J195" s="177">
        <f>ROUND(I195*H195,2)</f>
        <v>0</v>
      </c>
      <c r="K195" s="173" t="s">
        <v>144</v>
      </c>
      <c r="L195" s="38"/>
      <c r="M195" s="178" t="s">
        <v>1</v>
      </c>
      <c r="N195" s="179" t="s">
        <v>39</v>
      </c>
      <c r="O195" s="76"/>
      <c r="P195" s="180">
        <f>O195*H195</f>
        <v>0</v>
      </c>
      <c r="Q195" s="180">
        <v>0</v>
      </c>
      <c r="R195" s="180">
        <f>Q195*H195</f>
        <v>0</v>
      </c>
      <c r="S195" s="180">
        <v>0</v>
      </c>
      <c r="T195" s="18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2" t="s">
        <v>145</v>
      </c>
      <c r="AT195" s="182" t="s">
        <v>140</v>
      </c>
      <c r="AU195" s="182" t="s">
        <v>146</v>
      </c>
      <c r="AY195" s="18" t="s">
        <v>137</v>
      </c>
      <c r="BE195" s="183">
        <f>IF(N195="základní",J195,0)</f>
        <v>0</v>
      </c>
      <c r="BF195" s="183">
        <f>IF(N195="snížená",J195,0)</f>
        <v>0</v>
      </c>
      <c r="BG195" s="183">
        <f>IF(N195="zákl. přenesená",J195,0)</f>
        <v>0</v>
      </c>
      <c r="BH195" s="183">
        <f>IF(N195="sníž. přenesená",J195,0)</f>
        <v>0</v>
      </c>
      <c r="BI195" s="183">
        <f>IF(N195="nulová",J195,0)</f>
        <v>0</v>
      </c>
      <c r="BJ195" s="18" t="s">
        <v>146</v>
      </c>
      <c r="BK195" s="183">
        <f>ROUND(I195*H195,2)</f>
        <v>0</v>
      </c>
      <c r="BL195" s="18" t="s">
        <v>145</v>
      </c>
      <c r="BM195" s="182" t="s">
        <v>215</v>
      </c>
    </row>
    <row r="196" s="2" customFormat="1" ht="44.25" customHeight="1">
      <c r="A196" s="37"/>
      <c r="B196" s="170"/>
      <c r="C196" s="171" t="s">
        <v>182</v>
      </c>
      <c r="D196" s="171" t="s">
        <v>140</v>
      </c>
      <c r="E196" s="172" t="s">
        <v>216</v>
      </c>
      <c r="F196" s="173" t="s">
        <v>217</v>
      </c>
      <c r="G196" s="174" t="s">
        <v>210</v>
      </c>
      <c r="H196" s="175">
        <v>6.7290000000000001</v>
      </c>
      <c r="I196" s="176"/>
      <c r="J196" s="177">
        <f>ROUND(I196*H196,2)</f>
        <v>0</v>
      </c>
      <c r="K196" s="173" t="s">
        <v>144</v>
      </c>
      <c r="L196" s="38"/>
      <c r="M196" s="178" t="s">
        <v>1</v>
      </c>
      <c r="N196" s="179" t="s">
        <v>39</v>
      </c>
      <c r="O196" s="76"/>
      <c r="P196" s="180">
        <f>O196*H196</f>
        <v>0</v>
      </c>
      <c r="Q196" s="180">
        <v>0</v>
      </c>
      <c r="R196" s="180">
        <f>Q196*H196</f>
        <v>0</v>
      </c>
      <c r="S196" s="180">
        <v>0</v>
      </c>
      <c r="T196" s="18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2" t="s">
        <v>145</v>
      </c>
      <c r="AT196" s="182" t="s">
        <v>140</v>
      </c>
      <c r="AU196" s="182" t="s">
        <v>146</v>
      </c>
      <c r="AY196" s="18" t="s">
        <v>137</v>
      </c>
      <c r="BE196" s="183">
        <f>IF(N196="základní",J196,0)</f>
        <v>0</v>
      </c>
      <c r="BF196" s="183">
        <f>IF(N196="snížená",J196,0)</f>
        <v>0</v>
      </c>
      <c r="BG196" s="183">
        <f>IF(N196="zákl. přenesená",J196,0)</f>
        <v>0</v>
      </c>
      <c r="BH196" s="183">
        <f>IF(N196="sníž. přenesená",J196,0)</f>
        <v>0</v>
      </c>
      <c r="BI196" s="183">
        <f>IF(N196="nulová",J196,0)</f>
        <v>0</v>
      </c>
      <c r="BJ196" s="18" t="s">
        <v>146</v>
      </c>
      <c r="BK196" s="183">
        <f>ROUND(I196*H196,2)</f>
        <v>0</v>
      </c>
      <c r="BL196" s="18" t="s">
        <v>145</v>
      </c>
      <c r="BM196" s="182" t="s">
        <v>218</v>
      </c>
    </row>
    <row r="197" s="2" customFormat="1" ht="44.25" customHeight="1">
      <c r="A197" s="37"/>
      <c r="B197" s="170"/>
      <c r="C197" s="171" t="s">
        <v>219</v>
      </c>
      <c r="D197" s="171" t="s">
        <v>140</v>
      </c>
      <c r="E197" s="172" t="s">
        <v>220</v>
      </c>
      <c r="F197" s="173" t="s">
        <v>221</v>
      </c>
      <c r="G197" s="174" t="s">
        <v>210</v>
      </c>
      <c r="H197" s="175">
        <v>6.7290000000000001</v>
      </c>
      <c r="I197" s="176"/>
      <c r="J197" s="177">
        <f>ROUND(I197*H197,2)</f>
        <v>0</v>
      </c>
      <c r="K197" s="173" t="s">
        <v>144</v>
      </c>
      <c r="L197" s="38"/>
      <c r="M197" s="178" t="s">
        <v>1</v>
      </c>
      <c r="N197" s="179" t="s">
        <v>39</v>
      </c>
      <c r="O197" s="76"/>
      <c r="P197" s="180">
        <f>O197*H197</f>
        <v>0</v>
      </c>
      <c r="Q197" s="180">
        <v>0</v>
      </c>
      <c r="R197" s="180">
        <f>Q197*H197</f>
        <v>0</v>
      </c>
      <c r="S197" s="180">
        <v>0</v>
      </c>
      <c r="T197" s="18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82" t="s">
        <v>145</v>
      </c>
      <c r="AT197" s="182" t="s">
        <v>140</v>
      </c>
      <c r="AU197" s="182" t="s">
        <v>146</v>
      </c>
      <c r="AY197" s="18" t="s">
        <v>137</v>
      </c>
      <c r="BE197" s="183">
        <f>IF(N197="základní",J197,0)</f>
        <v>0</v>
      </c>
      <c r="BF197" s="183">
        <f>IF(N197="snížená",J197,0)</f>
        <v>0</v>
      </c>
      <c r="BG197" s="183">
        <f>IF(N197="zákl. přenesená",J197,0)</f>
        <v>0</v>
      </c>
      <c r="BH197" s="183">
        <f>IF(N197="sníž. přenesená",J197,0)</f>
        <v>0</v>
      </c>
      <c r="BI197" s="183">
        <f>IF(N197="nulová",J197,0)</f>
        <v>0</v>
      </c>
      <c r="BJ197" s="18" t="s">
        <v>146</v>
      </c>
      <c r="BK197" s="183">
        <f>ROUND(I197*H197,2)</f>
        <v>0</v>
      </c>
      <c r="BL197" s="18" t="s">
        <v>145</v>
      </c>
      <c r="BM197" s="182" t="s">
        <v>222</v>
      </c>
    </row>
    <row r="198" s="12" customFormat="1" ht="22.8" customHeight="1">
      <c r="A198" s="12"/>
      <c r="B198" s="157"/>
      <c r="C198" s="12"/>
      <c r="D198" s="158" t="s">
        <v>72</v>
      </c>
      <c r="E198" s="168" t="s">
        <v>223</v>
      </c>
      <c r="F198" s="168" t="s">
        <v>224</v>
      </c>
      <c r="G198" s="12"/>
      <c r="H198" s="12"/>
      <c r="I198" s="160"/>
      <c r="J198" s="169">
        <f>BK198</f>
        <v>0</v>
      </c>
      <c r="K198" s="12"/>
      <c r="L198" s="157"/>
      <c r="M198" s="162"/>
      <c r="N198" s="163"/>
      <c r="O198" s="163"/>
      <c r="P198" s="164">
        <f>P199</f>
        <v>0</v>
      </c>
      <c r="Q198" s="163"/>
      <c r="R198" s="164">
        <f>R199</f>
        <v>0</v>
      </c>
      <c r="S198" s="163"/>
      <c r="T198" s="165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58" t="s">
        <v>80</v>
      </c>
      <c r="AT198" s="166" t="s">
        <v>72</v>
      </c>
      <c r="AU198" s="166" t="s">
        <v>80</v>
      </c>
      <c r="AY198" s="158" t="s">
        <v>137</v>
      </c>
      <c r="BK198" s="167">
        <f>BK199</f>
        <v>0</v>
      </c>
    </row>
    <row r="199" s="2" customFormat="1" ht="55.5" customHeight="1">
      <c r="A199" s="37"/>
      <c r="B199" s="170"/>
      <c r="C199" s="171" t="s">
        <v>188</v>
      </c>
      <c r="D199" s="171" t="s">
        <v>140</v>
      </c>
      <c r="E199" s="172" t="s">
        <v>225</v>
      </c>
      <c r="F199" s="173" t="s">
        <v>226</v>
      </c>
      <c r="G199" s="174" t="s">
        <v>210</v>
      </c>
      <c r="H199" s="175">
        <v>2.0529999999999999</v>
      </c>
      <c r="I199" s="176"/>
      <c r="J199" s="177">
        <f>ROUND(I199*H199,2)</f>
        <v>0</v>
      </c>
      <c r="K199" s="173" t="s">
        <v>144</v>
      </c>
      <c r="L199" s="38"/>
      <c r="M199" s="178" t="s">
        <v>1</v>
      </c>
      <c r="N199" s="179" t="s">
        <v>39</v>
      </c>
      <c r="O199" s="76"/>
      <c r="P199" s="180">
        <f>O199*H199</f>
        <v>0</v>
      </c>
      <c r="Q199" s="180">
        <v>0</v>
      </c>
      <c r="R199" s="180">
        <f>Q199*H199</f>
        <v>0</v>
      </c>
      <c r="S199" s="180">
        <v>0</v>
      </c>
      <c r="T199" s="18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2" t="s">
        <v>145</v>
      </c>
      <c r="AT199" s="182" t="s">
        <v>140</v>
      </c>
      <c r="AU199" s="182" t="s">
        <v>146</v>
      </c>
      <c r="AY199" s="18" t="s">
        <v>137</v>
      </c>
      <c r="BE199" s="183">
        <f>IF(N199="základní",J199,0)</f>
        <v>0</v>
      </c>
      <c r="BF199" s="183">
        <f>IF(N199="snížená",J199,0)</f>
        <v>0</v>
      </c>
      <c r="BG199" s="183">
        <f>IF(N199="zákl. přenesená",J199,0)</f>
        <v>0</v>
      </c>
      <c r="BH199" s="183">
        <f>IF(N199="sníž. přenesená",J199,0)</f>
        <v>0</v>
      </c>
      <c r="BI199" s="183">
        <f>IF(N199="nulová",J199,0)</f>
        <v>0</v>
      </c>
      <c r="BJ199" s="18" t="s">
        <v>146</v>
      </c>
      <c r="BK199" s="183">
        <f>ROUND(I199*H199,2)</f>
        <v>0</v>
      </c>
      <c r="BL199" s="18" t="s">
        <v>145</v>
      </c>
      <c r="BM199" s="182" t="s">
        <v>157</v>
      </c>
    </row>
    <row r="200" s="12" customFormat="1" ht="25.92" customHeight="1">
      <c r="A200" s="12"/>
      <c r="B200" s="157"/>
      <c r="C200" s="12"/>
      <c r="D200" s="158" t="s">
        <v>72</v>
      </c>
      <c r="E200" s="159" t="s">
        <v>227</v>
      </c>
      <c r="F200" s="159" t="s">
        <v>228</v>
      </c>
      <c r="G200" s="12"/>
      <c r="H200" s="12"/>
      <c r="I200" s="160"/>
      <c r="J200" s="161">
        <f>BK200</f>
        <v>0</v>
      </c>
      <c r="K200" s="12"/>
      <c r="L200" s="157"/>
      <c r="M200" s="162"/>
      <c r="N200" s="163"/>
      <c r="O200" s="163"/>
      <c r="P200" s="164">
        <f>P201+P221+P258+P274</f>
        <v>0</v>
      </c>
      <c r="Q200" s="163"/>
      <c r="R200" s="164">
        <f>R201+R221+R258+R274</f>
        <v>0</v>
      </c>
      <c r="S200" s="163"/>
      <c r="T200" s="165">
        <f>T201+T221+T258+T274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58" t="s">
        <v>146</v>
      </c>
      <c r="AT200" s="166" t="s">
        <v>72</v>
      </c>
      <c r="AU200" s="166" t="s">
        <v>73</v>
      </c>
      <c r="AY200" s="158" t="s">
        <v>137</v>
      </c>
      <c r="BK200" s="167">
        <f>BK201+BK221+BK258+BK274</f>
        <v>0</v>
      </c>
    </row>
    <row r="201" s="12" customFormat="1" ht="22.8" customHeight="1">
      <c r="A201" s="12"/>
      <c r="B201" s="157"/>
      <c r="C201" s="12"/>
      <c r="D201" s="158" t="s">
        <v>72</v>
      </c>
      <c r="E201" s="168" t="s">
        <v>229</v>
      </c>
      <c r="F201" s="168" t="s">
        <v>230</v>
      </c>
      <c r="G201" s="12"/>
      <c r="H201" s="12"/>
      <c r="I201" s="160"/>
      <c r="J201" s="169">
        <f>BK201</f>
        <v>0</v>
      </c>
      <c r="K201" s="12"/>
      <c r="L201" s="157"/>
      <c r="M201" s="162"/>
      <c r="N201" s="163"/>
      <c r="O201" s="163"/>
      <c r="P201" s="164">
        <f>SUM(P202:P220)</f>
        <v>0</v>
      </c>
      <c r="Q201" s="163"/>
      <c r="R201" s="164">
        <f>SUM(R202:R220)</f>
        <v>0</v>
      </c>
      <c r="S201" s="163"/>
      <c r="T201" s="165">
        <f>SUM(T202:T220)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158" t="s">
        <v>146</v>
      </c>
      <c r="AT201" s="166" t="s">
        <v>72</v>
      </c>
      <c r="AU201" s="166" t="s">
        <v>80</v>
      </c>
      <c r="AY201" s="158" t="s">
        <v>137</v>
      </c>
      <c r="BK201" s="167">
        <f>SUM(BK202:BK220)</f>
        <v>0</v>
      </c>
    </row>
    <row r="202" s="2" customFormat="1" ht="24.15" customHeight="1">
      <c r="A202" s="37"/>
      <c r="B202" s="170"/>
      <c r="C202" s="171" t="s">
        <v>231</v>
      </c>
      <c r="D202" s="171" t="s">
        <v>140</v>
      </c>
      <c r="E202" s="172" t="s">
        <v>232</v>
      </c>
      <c r="F202" s="173" t="s">
        <v>233</v>
      </c>
      <c r="G202" s="174" t="s">
        <v>166</v>
      </c>
      <c r="H202" s="175">
        <v>83.599999999999994</v>
      </c>
      <c r="I202" s="176"/>
      <c r="J202" s="177">
        <f>ROUND(I202*H202,2)</f>
        <v>0</v>
      </c>
      <c r="K202" s="173" t="s">
        <v>144</v>
      </c>
      <c r="L202" s="38"/>
      <c r="M202" s="178" t="s">
        <v>1</v>
      </c>
      <c r="N202" s="179" t="s">
        <v>39</v>
      </c>
      <c r="O202" s="76"/>
      <c r="P202" s="180">
        <f>O202*H202</f>
        <v>0</v>
      </c>
      <c r="Q202" s="180">
        <v>0</v>
      </c>
      <c r="R202" s="180">
        <f>Q202*H202</f>
        <v>0</v>
      </c>
      <c r="S202" s="180">
        <v>0</v>
      </c>
      <c r="T202" s="18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2" t="s">
        <v>188</v>
      </c>
      <c r="AT202" s="182" t="s">
        <v>140</v>
      </c>
      <c r="AU202" s="182" t="s">
        <v>146</v>
      </c>
      <c r="AY202" s="18" t="s">
        <v>137</v>
      </c>
      <c r="BE202" s="183">
        <f>IF(N202="základní",J202,0)</f>
        <v>0</v>
      </c>
      <c r="BF202" s="183">
        <f>IF(N202="snížená",J202,0)</f>
        <v>0</v>
      </c>
      <c r="BG202" s="183">
        <f>IF(N202="zákl. přenesená",J202,0)</f>
        <v>0</v>
      </c>
      <c r="BH202" s="183">
        <f>IF(N202="sníž. přenesená",J202,0)</f>
        <v>0</v>
      </c>
      <c r="BI202" s="183">
        <f>IF(N202="nulová",J202,0)</f>
        <v>0</v>
      </c>
      <c r="BJ202" s="18" t="s">
        <v>146</v>
      </c>
      <c r="BK202" s="183">
        <f>ROUND(I202*H202,2)</f>
        <v>0</v>
      </c>
      <c r="BL202" s="18" t="s">
        <v>188</v>
      </c>
      <c r="BM202" s="182" t="s">
        <v>234</v>
      </c>
    </row>
    <row r="203" s="14" customFormat="1">
      <c r="A203" s="14"/>
      <c r="B203" s="192"/>
      <c r="C203" s="14"/>
      <c r="D203" s="185" t="s">
        <v>147</v>
      </c>
      <c r="E203" s="193" t="s">
        <v>1</v>
      </c>
      <c r="F203" s="194" t="s">
        <v>390</v>
      </c>
      <c r="G203" s="14"/>
      <c r="H203" s="195">
        <v>83.599999999999994</v>
      </c>
      <c r="I203" s="196"/>
      <c r="J203" s="14"/>
      <c r="K203" s="14"/>
      <c r="L203" s="192"/>
      <c r="M203" s="197"/>
      <c r="N203" s="198"/>
      <c r="O203" s="198"/>
      <c r="P203" s="198"/>
      <c r="Q203" s="198"/>
      <c r="R203" s="198"/>
      <c r="S203" s="198"/>
      <c r="T203" s="19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193" t="s">
        <v>147</v>
      </c>
      <c r="AU203" s="193" t="s">
        <v>146</v>
      </c>
      <c r="AV203" s="14" t="s">
        <v>146</v>
      </c>
      <c r="AW203" s="14" t="s">
        <v>30</v>
      </c>
      <c r="AX203" s="14" t="s">
        <v>73</v>
      </c>
      <c r="AY203" s="193" t="s">
        <v>137</v>
      </c>
    </row>
    <row r="204" s="15" customFormat="1">
      <c r="A204" s="15"/>
      <c r="B204" s="200"/>
      <c r="C204" s="15"/>
      <c r="D204" s="185" t="s">
        <v>147</v>
      </c>
      <c r="E204" s="201" t="s">
        <v>1</v>
      </c>
      <c r="F204" s="202" t="s">
        <v>152</v>
      </c>
      <c r="G204" s="15"/>
      <c r="H204" s="203">
        <v>83.599999999999994</v>
      </c>
      <c r="I204" s="204"/>
      <c r="J204" s="15"/>
      <c r="K204" s="15"/>
      <c r="L204" s="200"/>
      <c r="M204" s="205"/>
      <c r="N204" s="206"/>
      <c r="O204" s="206"/>
      <c r="P204" s="206"/>
      <c r="Q204" s="206"/>
      <c r="R204" s="206"/>
      <c r="S204" s="206"/>
      <c r="T204" s="207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01" t="s">
        <v>147</v>
      </c>
      <c r="AU204" s="201" t="s">
        <v>146</v>
      </c>
      <c r="AV204" s="15" t="s">
        <v>145</v>
      </c>
      <c r="AW204" s="15" t="s">
        <v>30</v>
      </c>
      <c r="AX204" s="15" t="s">
        <v>80</v>
      </c>
      <c r="AY204" s="201" t="s">
        <v>137</v>
      </c>
    </row>
    <row r="205" s="2" customFormat="1" ht="24.15" customHeight="1">
      <c r="A205" s="37"/>
      <c r="B205" s="170"/>
      <c r="C205" s="171" t="s">
        <v>195</v>
      </c>
      <c r="D205" s="171" t="s">
        <v>140</v>
      </c>
      <c r="E205" s="172" t="s">
        <v>236</v>
      </c>
      <c r="F205" s="173" t="s">
        <v>237</v>
      </c>
      <c r="G205" s="174" t="s">
        <v>166</v>
      </c>
      <c r="H205" s="175">
        <v>63</v>
      </c>
      <c r="I205" s="176"/>
      <c r="J205" s="177">
        <f>ROUND(I205*H205,2)</f>
        <v>0</v>
      </c>
      <c r="K205" s="173" t="s">
        <v>144</v>
      </c>
      <c r="L205" s="38"/>
      <c r="M205" s="178" t="s">
        <v>1</v>
      </c>
      <c r="N205" s="179" t="s">
        <v>39</v>
      </c>
      <c r="O205" s="76"/>
      <c r="P205" s="180">
        <f>O205*H205</f>
        <v>0</v>
      </c>
      <c r="Q205" s="180">
        <v>0</v>
      </c>
      <c r="R205" s="180">
        <f>Q205*H205</f>
        <v>0</v>
      </c>
      <c r="S205" s="180">
        <v>0</v>
      </c>
      <c r="T205" s="18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2" t="s">
        <v>188</v>
      </c>
      <c r="AT205" s="182" t="s">
        <v>140</v>
      </c>
      <c r="AU205" s="182" t="s">
        <v>146</v>
      </c>
      <c r="AY205" s="18" t="s">
        <v>137</v>
      </c>
      <c r="BE205" s="183">
        <f>IF(N205="základní",J205,0)</f>
        <v>0</v>
      </c>
      <c r="BF205" s="183">
        <f>IF(N205="snížená",J205,0)</f>
        <v>0</v>
      </c>
      <c r="BG205" s="183">
        <f>IF(N205="zákl. přenesená",J205,0)</f>
        <v>0</v>
      </c>
      <c r="BH205" s="183">
        <f>IF(N205="sníž. přenesená",J205,0)</f>
        <v>0</v>
      </c>
      <c r="BI205" s="183">
        <f>IF(N205="nulová",J205,0)</f>
        <v>0</v>
      </c>
      <c r="BJ205" s="18" t="s">
        <v>146</v>
      </c>
      <c r="BK205" s="183">
        <f>ROUND(I205*H205,2)</f>
        <v>0</v>
      </c>
      <c r="BL205" s="18" t="s">
        <v>188</v>
      </c>
      <c r="BM205" s="182" t="s">
        <v>238</v>
      </c>
    </row>
    <row r="206" s="2" customFormat="1" ht="24.15" customHeight="1">
      <c r="A206" s="37"/>
      <c r="B206" s="170"/>
      <c r="C206" s="208" t="s">
        <v>239</v>
      </c>
      <c r="D206" s="208" t="s">
        <v>169</v>
      </c>
      <c r="E206" s="209" t="s">
        <v>240</v>
      </c>
      <c r="F206" s="210" t="s">
        <v>241</v>
      </c>
      <c r="G206" s="211" t="s">
        <v>166</v>
      </c>
      <c r="H206" s="212">
        <v>63</v>
      </c>
      <c r="I206" s="213"/>
      <c r="J206" s="214">
        <f>ROUND(I206*H206,2)</f>
        <v>0</v>
      </c>
      <c r="K206" s="210" t="s">
        <v>1</v>
      </c>
      <c r="L206" s="215"/>
      <c r="M206" s="216" t="s">
        <v>1</v>
      </c>
      <c r="N206" s="217" t="s">
        <v>39</v>
      </c>
      <c r="O206" s="76"/>
      <c r="P206" s="180">
        <f>O206*H206</f>
        <v>0</v>
      </c>
      <c r="Q206" s="180">
        <v>0</v>
      </c>
      <c r="R206" s="180">
        <f>Q206*H206</f>
        <v>0</v>
      </c>
      <c r="S206" s="180">
        <v>0</v>
      </c>
      <c r="T206" s="18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82" t="s">
        <v>157</v>
      </c>
      <c r="AT206" s="182" t="s">
        <v>169</v>
      </c>
      <c r="AU206" s="182" t="s">
        <v>146</v>
      </c>
      <c r="AY206" s="18" t="s">
        <v>137</v>
      </c>
      <c r="BE206" s="183">
        <f>IF(N206="základní",J206,0)</f>
        <v>0</v>
      </c>
      <c r="BF206" s="183">
        <f>IF(N206="snížená",J206,0)</f>
        <v>0</v>
      </c>
      <c r="BG206" s="183">
        <f>IF(N206="zákl. přenesená",J206,0)</f>
        <v>0</v>
      </c>
      <c r="BH206" s="183">
        <f>IF(N206="sníž. přenesená",J206,0)</f>
        <v>0</v>
      </c>
      <c r="BI206" s="183">
        <f>IF(N206="nulová",J206,0)</f>
        <v>0</v>
      </c>
      <c r="BJ206" s="18" t="s">
        <v>146</v>
      </c>
      <c r="BK206" s="183">
        <f>ROUND(I206*H206,2)</f>
        <v>0</v>
      </c>
      <c r="BL206" s="18" t="s">
        <v>188</v>
      </c>
      <c r="BM206" s="182" t="s">
        <v>242</v>
      </c>
    </row>
    <row r="207" s="14" customFormat="1">
      <c r="A207" s="14"/>
      <c r="B207" s="192"/>
      <c r="C207" s="14"/>
      <c r="D207" s="185" t="s">
        <v>147</v>
      </c>
      <c r="E207" s="193" t="s">
        <v>1</v>
      </c>
      <c r="F207" s="194" t="s">
        <v>243</v>
      </c>
      <c r="G207" s="14"/>
      <c r="H207" s="195">
        <v>42</v>
      </c>
      <c r="I207" s="196"/>
      <c r="J207" s="14"/>
      <c r="K207" s="14"/>
      <c r="L207" s="192"/>
      <c r="M207" s="197"/>
      <c r="N207" s="198"/>
      <c r="O207" s="198"/>
      <c r="P207" s="198"/>
      <c r="Q207" s="198"/>
      <c r="R207" s="198"/>
      <c r="S207" s="198"/>
      <c r="T207" s="19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193" t="s">
        <v>147</v>
      </c>
      <c r="AU207" s="193" t="s">
        <v>146</v>
      </c>
      <c r="AV207" s="14" t="s">
        <v>146</v>
      </c>
      <c r="AW207" s="14" t="s">
        <v>30</v>
      </c>
      <c r="AX207" s="14" t="s">
        <v>73</v>
      </c>
      <c r="AY207" s="193" t="s">
        <v>137</v>
      </c>
    </row>
    <row r="208" s="14" customFormat="1">
      <c r="A208" s="14"/>
      <c r="B208" s="192"/>
      <c r="C208" s="14"/>
      <c r="D208" s="185" t="s">
        <v>147</v>
      </c>
      <c r="E208" s="193" t="s">
        <v>1</v>
      </c>
      <c r="F208" s="194" t="s">
        <v>244</v>
      </c>
      <c r="G208" s="14"/>
      <c r="H208" s="195">
        <v>21</v>
      </c>
      <c r="I208" s="196"/>
      <c r="J208" s="14"/>
      <c r="K208" s="14"/>
      <c r="L208" s="192"/>
      <c r="M208" s="197"/>
      <c r="N208" s="198"/>
      <c r="O208" s="198"/>
      <c r="P208" s="198"/>
      <c r="Q208" s="198"/>
      <c r="R208" s="198"/>
      <c r="S208" s="198"/>
      <c r="T208" s="19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193" t="s">
        <v>147</v>
      </c>
      <c r="AU208" s="193" t="s">
        <v>146</v>
      </c>
      <c r="AV208" s="14" t="s">
        <v>146</v>
      </c>
      <c r="AW208" s="14" t="s">
        <v>30</v>
      </c>
      <c r="AX208" s="14" t="s">
        <v>73</v>
      </c>
      <c r="AY208" s="193" t="s">
        <v>137</v>
      </c>
    </row>
    <row r="209" s="15" customFormat="1">
      <c r="A209" s="15"/>
      <c r="B209" s="200"/>
      <c r="C209" s="15"/>
      <c r="D209" s="185" t="s">
        <v>147</v>
      </c>
      <c r="E209" s="201" t="s">
        <v>1</v>
      </c>
      <c r="F209" s="202" t="s">
        <v>152</v>
      </c>
      <c r="G209" s="15"/>
      <c r="H209" s="203">
        <v>63</v>
      </c>
      <c r="I209" s="204"/>
      <c r="J209" s="15"/>
      <c r="K209" s="15"/>
      <c r="L209" s="200"/>
      <c r="M209" s="205"/>
      <c r="N209" s="206"/>
      <c r="O209" s="206"/>
      <c r="P209" s="206"/>
      <c r="Q209" s="206"/>
      <c r="R209" s="206"/>
      <c r="S209" s="206"/>
      <c r="T209" s="207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01" t="s">
        <v>147</v>
      </c>
      <c r="AU209" s="201" t="s">
        <v>146</v>
      </c>
      <c r="AV209" s="15" t="s">
        <v>145</v>
      </c>
      <c r="AW209" s="15" t="s">
        <v>30</v>
      </c>
      <c r="AX209" s="15" t="s">
        <v>80</v>
      </c>
      <c r="AY209" s="201" t="s">
        <v>137</v>
      </c>
    </row>
    <row r="210" s="2" customFormat="1" ht="24.15" customHeight="1">
      <c r="A210" s="37"/>
      <c r="B210" s="170"/>
      <c r="C210" s="208" t="s">
        <v>199</v>
      </c>
      <c r="D210" s="208" t="s">
        <v>169</v>
      </c>
      <c r="E210" s="209" t="s">
        <v>245</v>
      </c>
      <c r="F210" s="210" t="s">
        <v>246</v>
      </c>
      <c r="G210" s="211" t="s">
        <v>247</v>
      </c>
      <c r="H210" s="212">
        <v>48</v>
      </c>
      <c r="I210" s="213"/>
      <c r="J210" s="214">
        <f>ROUND(I210*H210,2)</f>
        <v>0</v>
      </c>
      <c r="K210" s="210" t="s">
        <v>1</v>
      </c>
      <c r="L210" s="215"/>
      <c r="M210" s="216" t="s">
        <v>1</v>
      </c>
      <c r="N210" s="217" t="s">
        <v>39</v>
      </c>
      <c r="O210" s="76"/>
      <c r="P210" s="180">
        <f>O210*H210</f>
        <v>0</v>
      </c>
      <c r="Q210" s="180">
        <v>0</v>
      </c>
      <c r="R210" s="180">
        <f>Q210*H210</f>
        <v>0</v>
      </c>
      <c r="S210" s="180">
        <v>0</v>
      </c>
      <c r="T210" s="18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82" t="s">
        <v>157</v>
      </c>
      <c r="AT210" s="182" t="s">
        <v>169</v>
      </c>
      <c r="AU210" s="182" t="s">
        <v>146</v>
      </c>
      <c r="AY210" s="18" t="s">
        <v>137</v>
      </c>
      <c r="BE210" s="183">
        <f>IF(N210="základní",J210,0)</f>
        <v>0</v>
      </c>
      <c r="BF210" s="183">
        <f>IF(N210="snížená",J210,0)</f>
        <v>0</v>
      </c>
      <c r="BG210" s="183">
        <f>IF(N210="zákl. přenesená",J210,0)</f>
        <v>0</v>
      </c>
      <c r="BH210" s="183">
        <f>IF(N210="sníž. přenesená",J210,0)</f>
        <v>0</v>
      </c>
      <c r="BI210" s="183">
        <f>IF(N210="nulová",J210,0)</f>
        <v>0</v>
      </c>
      <c r="BJ210" s="18" t="s">
        <v>146</v>
      </c>
      <c r="BK210" s="183">
        <f>ROUND(I210*H210,2)</f>
        <v>0</v>
      </c>
      <c r="BL210" s="18" t="s">
        <v>188</v>
      </c>
      <c r="BM210" s="182" t="s">
        <v>248</v>
      </c>
    </row>
    <row r="211" s="14" customFormat="1">
      <c r="A211" s="14"/>
      <c r="B211" s="192"/>
      <c r="C211" s="14"/>
      <c r="D211" s="185" t="s">
        <v>147</v>
      </c>
      <c r="E211" s="193" t="s">
        <v>1</v>
      </c>
      <c r="F211" s="194" t="s">
        <v>249</v>
      </c>
      <c r="G211" s="14"/>
      <c r="H211" s="195">
        <v>24</v>
      </c>
      <c r="I211" s="196"/>
      <c r="J211" s="14"/>
      <c r="K211" s="14"/>
      <c r="L211" s="192"/>
      <c r="M211" s="197"/>
      <c r="N211" s="198"/>
      <c r="O211" s="198"/>
      <c r="P211" s="198"/>
      <c r="Q211" s="198"/>
      <c r="R211" s="198"/>
      <c r="S211" s="198"/>
      <c r="T211" s="19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193" t="s">
        <v>147</v>
      </c>
      <c r="AU211" s="193" t="s">
        <v>146</v>
      </c>
      <c r="AV211" s="14" t="s">
        <v>146</v>
      </c>
      <c r="AW211" s="14" t="s">
        <v>30</v>
      </c>
      <c r="AX211" s="14" t="s">
        <v>73</v>
      </c>
      <c r="AY211" s="193" t="s">
        <v>137</v>
      </c>
    </row>
    <row r="212" s="14" customFormat="1">
      <c r="A212" s="14"/>
      <c r="B212" s="192"/>
      <c r="C212" s="14"/>
      <c r="D212" s="185" t="s">
        <v>147</v>
      </c>
      <c r="E212" s="193" t="s">
        <v>1</v>
      </c>
      <c r="F212" s="194" t="s">
        <v>250</v>
      </c>
      <c r="G212" s="14"/>
      <c r="H212" s="195">
        <v>24</v>
      </c>
      <c r="I212" s="196"/>
      <c r="J212" s="14"/>
      <c r="K212" s="14"/>
      <c r="L212" s="192"/>
      <c r="M212" s="197"/>
      <c r="N212" s="198"/>
      <c r="O212" s="198"/>
      <c r="P212" s="198"/>
      <c r="Q212" s="198"/>
      <c r="R212" s="198"/>
      <c r="S212" s="198"/>
      <c r="T212" s="19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193" t="s">
        <v>147</v>
      </c>
      <c r="AU212" s="193" t="s">
        <v>146</v>
      </c>
      <c r="AV212" s="14" t="s">
        <v>146</v>
      </c>
      <c r="AW212" s="14" t="s">
        <v>30</v>
      </c>
      <c r="AX212" s="14" t="s">
        <v>73</v>
      </c>
      <c r="AY212" s="193" t="s">
        <v>137</v>
      </c>
    </row>
    <row r="213" s="15" customFormat="1">
      <c r="A213" s="15"/>
      <c r="B213" s="200"/>
      <c r="C213" s="15"/>
      <c r="D213" s="185" t="s">
        <v>147</v>
      </c>
      <c r="E213" s="201" t="s">
        <v>1</v>
      </c>
      <c r="F213" s="202" t="s">
        <v>152</v>
      </c>
      <c r="G213" s="15"/>
      <c r="H213" s="203">
        <v>48</v>
      </c>
      <c r="I213" s="204"/>
      <c r="J213" s="15"/>
      <c r="K213" s="15"/>
      <c r="L213" s="200"/>
      <c r="M213" s="205"/>
      <c r="N213" s="206"/>
      <c r="O213" s="206"/>
      <c r="P213" s="206"/>
      <c r="Q213" s="206"/>
      <c r="R213" s="206"/>
      <c r="S213" s="206"/>
      <c r="T213" s="207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01" t="s">
        <v>147</v>
      </c>
      <c r="AU213" s="201" t="s">
        <v>146</v>
      </c>
      <c r="AV213" s="15" t="s">
        <v>145</v>
      </c>
      <c r="AW213" s="15" t="s">
        <v>30</v>
      </c>
      <c r="AX213" s="15" t="s">
        <v>80</v>
      </c>
      <c r="AY213" s="201" t="s">
        <v>137</v>
      </c>
    </row>
    <row r="214" s="2" customFormat="1" ht="37.8" customHeight="1">
      <c r="A214" s="37"/>
      <c r="B214" s="170"/>
      <c r="C214" s="171" t="s">
        <v>7</v>
      </c>
      <c r="D214" s="171" t="s">
        <v>140</v>
      </c>
      <c r="E214" s="172" t="s">
        <v>251</v>
      </c>
      <c r="F214" s="173" t="s">
        <v>252</v>
      </c>
      <c r="G214" s="174" t="s">
        <v>166</v>
      </c>
      <c r="H214" s="175">
        <v>20.600000000000001</v>
      </c>
      <c r="I214" s="176"/>
      <c r="J214" s="177">
        <f>ROUND(I214*H214,2)</f>
        <v>0</v>
      </c>
      <c r="K214" s="173" t="s">
        <v>144</v>
      </c>
      <c r="L214" s="38"/>
      <c r="M214" s="178" t="s">
        <v>1</v>
      </c>
      <c r="N214" s="179" t="s">
        <v>39</v>
      </c>
      <c r="O214" s="76"/>
      <c r="P214" s="180">
        <f>O214*H214</f>
        <v>0</v>
      </c>
      <c r="Q214" s="180">
        <v>0</v>
      </c>
      <c r="R214" s="180">
        <f>Q214*H214</f>
        <v>0</v>
      </c>
      <c r="S214" s="180">
        <v>0</v>
      </c>
      <c r="T214" s="18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82" t="s">
        <v>188</v>
      </c>
      <c r="AT214" s="182" t="s">
        <v>140</v>
      </c>
      <c r="AU214" s="182" t="s">
        <v>146</v>
      </c>
      <c r="AY214" s="18" t="s">
        <v>137</v>
      </c>
      <c r="BE214" s="183">
        <f>IF(N214="základní",J214,0)</f>
        <v>0</v>
      </c>
      <c r="BF214" s="183">
        <f>IF(N214="snížená",J214,0)</f>
        <v>0</v>
      </c>
      <c r="BG214" s="183">
        <f>IF(N214="zákl. přenesená",J214,0)</f>
        <v>0</v>
      </c>
      <c r="BH214" s="183">
        <f>IF(N214="sníž. přenesená",J214,0)</f>
        <v>0</v>
      </c>
      <c r="BI214" s="183">
        <f>IF(N214="nulová",J214,0)</f>
        <v>0</v>
      </c>
      <c r="BJ214" s="18" t="s">
        <v>146</v>
      </c>
      <c r="BK214" s="183">
        <f>ROUND(I214*H214,2)</f>
        <v>0</v>
      </c>
      <c r="BL214" s="18" t="s">
        <v>188</v>
      </c>
      <c r="BM214" s="182" t="s">
        <v>253</v>
      </c>
    </row>
    <row r="215" s="2" customFormat="1">
      <c r="A215" s="37"/>
      <c r="B215" s="38"/>
      <c r="C215" s="37"/>
      <c r="D215" s="185" t="s">
        <v>254</v>
      </c>
      <c r="E215" s="37"/>
      <c r="F215" s="218" t="s">
        <v>255</v>
      </c>
      <c r="G215" s="37"/>
      <c r="H215" s="37"/>
      <c r="I215" s="219"/>
      <c r="J215" s="37"/>
      <c r="K215" s="37"/>
      <c r="L215" s="38"/>
      <c r="M215" s="220"/>
      <c r="N215" s="221"/>
      <c r="O215" s="76"/>
      <c r="P215" s="76"/>
      <c r="Q215" s="76"/>
      <c r="R215" s="76"/>
      <c r="S215" s="76"/>
      <c r="T215" s="7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8" t="s">
        <v>254</v>
      </c>
      <c r="AU215" s="18" t="s">
        <v>146</v>
      </c>
    </row>
    <row r="216" s="14" customFormat="1">
      <c r="A216" s="14"/>
      <c r="B216" s="192"/>
      <c r="C216" s="14"/>
      <c r="D216" s="185" t="s">
        <v>147</v>
      </c>
      <c r="E216" s="193" t="s">
        <v>1</v>
      </c>
      <c r="F216" s="194" t="s">
        <v>257</v>
      </c>
      <c r="G216" s="14"/>
      <c r="H216" s="195">
        <v>9.1999999999999993</v>
      </c>
      <c r="I216" s="196"/>
      <c r="J216" s="14"/>
      <c r="K216" s="14"/>
      <c r="L216" s="192"/>
      <c r="M216" s="197"/>
      <c r="N216" s="198"/>
      <c r="O216" s="198"/>
      <c r="P216" s="198"/>
      <c r="Q216" s="198"/>
      <c r="R216" s="198"/>
      <c r="S216" s="198"/>
      <c r="T216" s="19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193" t="s">
        <v>147</v>
      </c>
      <c r="AU216" s="193" t="s">
        <v>146</v>
      </c>
      <c r="AV216" s="14" t="s">
        <v>146</v>
      </c>
      <c r="AW216" s="14" t="s">
        <v>30</v>
      </c>
      <c r="AX216" s="14" t="s">
        <v>73</v>
      </c>
      <c r="AY216" s="193" t="s">
        <v>137</v>
      </c>
    </row>
    <row r="217" s="14" customFormat="1">
      <c r="A217" s="14"/>
      <c r="B217" s="192"/>
      <c r="C217" s="14"/>
      <c r="D217" s="185" t="s">
        <v>147</v>
      </c>
      <c r="E217" s="193" t="s">
        <v>1</v>
      </c>
      <c r="F217" s="194" t="s">
        <v>391</v>
      </c>
      <c r="G217" s="14"/>
      <c r="H217" s="195">
        <v>11.4</v>
      </c>
      <c r="I217" s="196"/>
      <c r="J217" s="14"/>
      <c r="K217" s="14"/>
      <c r="L217" s="192"/>
      <c r="M217" s="197"/>
      <c r="N217" s="198"/>
      <c r="O217" s="198"/>
      <c r="P217" s="198"/>
      <c r="Q217" s="198"/>
      <c r="R217" s="198"/>
      <c r="S217" s="198"/>
      <c r="T217" s="19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193" t="s">
        <v>147</v>
      </c>
      <c r="AU217" s="193" t="s">
        <v>146</v>
      </c>
      <c r="AV217" s="14" t="s">
        <v>146</v>
      </c>
      <c r="AW217" s="14" t="s">
        <v>30</v>
      </c>
      <c r="AX217" s="14" t="s">
        <v>73</v>
      </c>
      <c r="AY217" s="193" t="s">
        <v>137</v>
      </c>
    </row>
    <row r="218" s="15" customFormat="1">
      <c r="A218" s="15"/>
      <c r="B218" s="200"/>
      <c r="C218" s="15"/>
      <c r="D218" s="185" t="s">
        <v>147</v>
      </c>
      <c r="E218" s="201" t="s">
        <v>1</v>
      </c>
      <c r="F218" s="202" t="s">
        <v>152</v>
      </c>
      <c r="G218" s="15"/>
      <c r="H218" s="203">
        <v>20.600000000000001</v>
      </c>
      <c r="I218" s="204"/>
      <c r="J218" s="15"/>
      <c r="K218" s="15"/>
      <c r="L218" s="200"/>
      <c r="M218" s="205"/>
      <c r="N218" s="206"/>
      <c r="O218" s="206"/>
      <c r="P218" s="206"/>
      <c r="Q218" s="206"/>
      <c r="R218" s="206"/>
      <c r="S218" s="206"/>
      <c r="T218" s="207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01" t="s">
        <v>147</v>
      </c>
      <c r="AU218" s="201" t="s">
        <v>146</v>
      </c>
      <c r="AV218" s="15" t="s">
        <v>145</v>
      </c>
      <c r="AW218" s="15" t="s">
        <v>30</v>
      </c>
      <c r="AX218" s="15" t="s">
        <v>80</v>
      </c>
      <c r="AY218" s="201" t="s">
        <v>137</v>
      </c>
    </row>
    <row r="219" s="2" customFormat="1" ht="49.05" customHeight="1">
      <c r="A219" s="37"/>
      <c r="B219" s="170"/>
      <c r="C219" s="171" t="s">
        <v>204</v>
      </c>
      <c r="D219" s="171" t="s">
        <v>140</v>
      </c>
      <c r="E219" s="172" t="s">
        <v>259</v>
      </c>
      <c r="F219" s="173" t="s">
        <v>260</v>
      </c>
      <c r="G219" s="174" t="s">
        <v>210</v>
      </c>
      <c r="H219" s="175">
        <v>0.35299999999999998</v>
      </c>
      <c r="I219" s="176"/>
      <c r="J219" s="177">
        <f>ROUND(I219*H219,2)</f>
        <v>0</v>
      </c>
      <c r="K219" s="173" t="s">
        <v>144</v>
      </c>
      <c r="L219" s="38"/>
      <c r="M219" s="178" t="s">
        <v>1</v>
      </c>
      <c r="N219" s="179" t="s">
        <v>39</v>
      </c>
      <c r="O219" s="76"/>
      <c r="P219" s="180">
        <f>O219*H219</f>
        <v>0</v>
      </c>
      <c r="Q219" s="180">
        <v>0</v>
      </c>
      <c r="R219" s="180">
        <f>Q219*H219</f>
        <v>0</v>
      </c>
      <c r="S219" s="180">
        <v>0</v>
      </c>
      <c r="T219" s="181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82" t="s">
        <v>188</v>
      </c>
      <c r="AT219" s="182" t="s">
        <v>140</v>
      </c>
      <c r="AU219" s="182" t="s">
        <v>146</v>
      </c>
      <c r="AY219" s="18" t="s">
        <v>137</v>
      </c>
      <c r="BE219" s="183">
        <f>IF(N219="základní",J219,0)</f>
        <v>0</v>
      </c>
      <c r="BF219" s="183">
        <f>IF(N219="snížená",J219,0)</f>
        <v>0</v>
      </c>
      <c r="BG219" s="183">
        <f>IF(N219="zákl. přenesená",J219,0)</f>
        <v>0</v>
      </c>
      <c r="BH219" s="183">
        <f>IF(N219="sníž. přenesená",J219,0)</f>
        <v>0</v>
      </c>
      <c r="BI219" s="183">
        <f>IF(N219="nulová",J219,0)</f>
        <v>0</v>
      </c>
      <c r="BJ219" s="18" t="s">
        <v>146</v>
      </c>
      <c r="BK219" s="183">
        <f>ROUND(I219*H219,2)</f>
        <v>0</v>
      </c>
      <c r="BL219" s="18" t="s">
        <v>188</v>
      </c>
      <c r="BM219" s="182" t="s">
        <v>261</v>
      </c>
    </row>
    <row r="220" s="2" customFormat="1" ht="49.05" customHeight="1">
      <c r="A220" s="37"/>
      <c r="B220" s="170"/>
      <c r="C220" s="171" t="s">
        <v>262</v>
      </c>
      <c r="D220" s="171" t="s">
        <v>140</v>
      </c>
      <c r="E220" s="172" t="s">
        <v>263</v>
      </c>
      <c r="F220" s="173" t="s">
        <v>264</v>
      </c>
      <c r="G220" s="174" t="s">
        <v>210</v>
      </c>
      <c r="H220" s="175">
        <v>0.35299999999999998</v>
      </c>
      <c r="I220" s="176"/>
      <c r="J220" s="177">
        <f>ROUND(I220*H220,2)</f>
        <v>0</v>
      </c>
      <c r="K220" s="173" t="s">
        <v>144</v>
      </c>
      <c r="L220" s="38"/>
      <c r="M220" s="178" t="s">
        <v>1</v>
      </c>
      <c r="N220" s="179" t="s">
        <v>39</v>
      </c>
      <c r="O220" s="76"/>
      <c r="P220" s="180">
        <f>O220*H220</f>
        <v>0</v>
      </c>
      <c r="Q220" s="180">
        <v>0</v>
      </c>
      <c r="R220" s="180">
        <f>Q220*H220</f>
        <v>0</v>
      </c>
      <c r="S220" s="180">
        <v>0</v>
      </c>
      <c r="T220" s="18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82" t="s">
        <v>188</v>
      </c>
      <c r="AT220" s="182" t="s">
        <v>140</v>
      </c>
      <c r="AU220" s="182" t="s">
        <v>146</v>
      </c>
      <c r="AY220" s="18" t="s">
        <v>137</v>
      </c>
      <c r="BE220" s="183">
        <f>IF(N220="základní",J220,0)</f>
        <v>0</v>
      </c>
      <c r="BF220" s="183">
        <f>IF(N220="snížená",J220,0)</f>
        <v>0</v>
      </c>
      <c r="BG220" s="183">
        <f>IF(N220="zákl. přenesená",J220,0)</f>
        <v>0</v>
      </c>
      <c r="BH220" s="183">
        <f>IF(N220="sníž. přenesená",J220,0)</f>
        <v>0</v>
      </c>
      <c r="BI220" s="183">
        <f>IF(N220="nulová",J220,0)</f>
        <v>0</v>
      </c>
      <c r="BJ220" s="18" t="s">
        <v>146</v>
      </c>
      <c r="BK220" s="183">
        <f>ROUND(I220*H220,2)</f>
        <v>0</v>
      </c>
      <c r="BL220" s="18" t="s">
        <v>188</v>
      </c>
      <c r="BM220" s="182" t="s">
        <v>265</v>
      </c>
    </row>
    <row r="221" s="12" customFormat="1" ht="22.8" customHeight="1">
      <c r="A221" s="12"/>
      <c r="B221" s="157"/>
      <c r="C221" s="12"/>
      <c r="D221" s="158" t="s">
        <v>72</v>
      </c>
      <c r="E221" s="168" t="s">
        <v>266</v>
      </c>
      <c r="F221" s="168" t="s">
        <v>267</v>
      </c>
      <c r="G221" s="12"/>
      <c r="H221" s="12"/>
      <c r="I221" s="160"/>
      <c r="J221" s="169">
        <f>BK221</f>
        <v>0</v>
      </c>
      <c r="K221" s="12"/>
      <c r="L221" s="157"/>
      <c r="M221" s="162"/>
      <c r="N221" s="163"/>
      <c r="O221" s="163"/>
      <c r="P221" s="164">
        <f>SUM(P222:P257)</f>
        <v>0</v>
      </c>
      <c r="Q221" s="163"/>
      <c r="R221" s="164">
        <f>SUM(R222:R257)</f>
        <v>0</v>
      </c>
      <c r="S221" s="163"/>
      <c r="T221" s="165">
        <f>SUM(T222:T257)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158" t="s">
        <v>146</v>
      </c>
      <c r="AT221" s="166" t="s">
        <v>72</v>
      </c>
      <c r="AU221" s="166" t="s">
        <v>80</v>
      </c>
      <c r="AY221" s="158" t="s">
        <v>137</v>
      </c>
      <c r="BK221" s="167">
        <f>SUM(BK222:BK257)</f>
        <v>0</v>
      </c>
    </row>
    <row r="222" s="2" customFormat="1" ht="33" customHeight="1">
      <c r="A222" s="37"/>
      <c r="B222" s="170"/>
      <c r="C222" s="171" t="s">
        <v>211</v>
      </c>
      <c r="D222" s="171" t="s">
        <v>140</v>
      </c>
      <c r="E222" s="172" t="s">
        <v>268</v>
      </c>
      <c r="F222" s="173" t="s">
        <v>269</v>
      </c>
      <c r="G222" s="174" t="s">
        <v>155</v>
      </c>
      <c r="H222" s="175">
        <v>24</v>
      </c>
      <c r="I222" s="176"/>
      <c r="J222" s="177">
        <f>ROUND(I222*H222,2)</f>
        <v>0</v>
      </c>
      <c r="K222" s="173" t="s">
        <v>144</v>
      </c>
      <c r="L222" s="38"/>
      <c r="M222" s="178" t="s">
        <v>1</v>
      </c>
      <c r="N222" s="179" t="s">
        <v>39</v>
      </c>
      <c r="O222" s="76"/>
      <c r="P222" s="180">
        <f>O222*H222</f>
        <v>0</v>
      </c>
      <c r="Q222" s="180">
        <v>0</v>
      </c>
      <c r="R222" s="180">
        <f>Q222*H222</f>
        <v>0</v>
      </c>
      <c r="S222" s="180">
        <v>0</v>
      </c>
      <c r="T222" s="18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82" t="s">
        <v>188</v>
      </c>
      <c r="AT222" s="182" t="s">
        <v>140</v>
      </c>
      <c r="AU222" s="182" t="s">
        <v>146</v>
      </c>
      <c r="AY222" s="18" t="s">
        <v>137</v>
      </c>
      <c r="BE222" s="183">
        <f>IF(N222="základní",J222,0)</f>
        <v>0</v>
      </c>
      <c r="BF222" s="183">
        <f>IF(N222="snížená",J222,0)</f>
        <v>0</v>
      </c>
      <c r="BG222" s="183">
        <f>IF(N222="zákl. přenesená",J222,0)</f>
        <v>0</v>
      </c>
      <c r="BH222" s="183">
        <f>IF(N222="sníž. přenesená",J222,0)</f>
        <v>0</v>
      </c>
      <c r="BI222" s="183">
        <f>IF(N222="nulová",J222,0)</f>
        <v>0</v>
      </c>
      <c r="BJ222" s="18" t="s">
        <v>146</v>
      </c>
      <c r="BK222" s="183">
        <f>ROUND(I222*H222,2)</f>
        <v>0</v>
      </c>
      <c r="BL222" s="18" t="s">
        <v>188</v>
      </c>
      <c r="BM222" s="182" t="s">
        <v>270</v>
      </c>
    </row>
    <row r="223" s="14" customFormat="1">
      <c r="A223" s="14"/>
      <c r="B223" s="192"/>
      <c r="C223" s="14"/>
      <c r="D223" s="185" t="s">
        <v>147</v>
      </c>
      <c r="E223" s="193" t="s">
        <v>1</v>
      </c>
      <c r="F223" s="194" t="s">
        <v>271</v>
      </c>
      <c r="G223" s="14"/>
      <c r="H223" s="195">
        <v>24</v>
      </c>
      <c r="I223" s="196"/>
      <c r="J223" s="14"/>
      <c r="K223" s="14"/>
      <c r="L223" s="192"/>
      <c r="M223" s="197"/>
      <c r="N223" s="198"/>
      <c r="O223" s="198"/>
      <c r="P223" s="198"/>
      <c r="Q223" s="198"/>
      <c r="R223" s="198"/>
      <c r="S223" s="198"/>
      <c r="T223" s="19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193" t="s">
        <v>147</v>
      </c>
      <c r="AU223" s="193" t="s">
        <v>146</v>
      </c>
      <c r="AV223" s="14" t="s">
        <v>146</v>
      </c>
      <c r="AW223" s="14" t="s">
        <v>30</v>
      </c>
      <c r="AX223" s="14" t="s">
        <v>73</v>
      </c>
      <c r="AY223" s="193" t="s">
        <v>137</v>
      </c>
    </row>
    <row r="224" s="15" customFormat="1">
      <c r="A224" s="15"/>
      <c r="B224" s="200"/>
      <c r="C224" s="15"/>
      <c r="D224" s="185" t="s">
        <v>147</v>
      </c>
      <c r="E224" s="201" t="s">
        <v>1</v>
      </c>
      <c r="F224" s="202" t="s">
        <v>152</v>
      </c>
      <c r="G224" s="15"/>
      <c r="H224" s="203">
        <v>24</v>
      </c>
      <c r="I224" s="204"/>
      <c r="J224" s="15"/>
      <c r="K224" s="15"/>
      <c r="L224" s="200"/>
      <c r="M224" s="205"/>
      <c r="N224" s="206"/>
      <c r="O224" s="206"/>
      <c r="P224" s="206"/>
      <c r="Q224" s="206"/>
      <c r="R224" s="206"/>
      <c r="S224" s="206"/>
      <c r="T224" s="207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01" t="s">
        <v>147</v>
      </c>
      <c r="AU224" s="201" t="s">
        <v>146</v>
      </c>
      <c r="AV224" s="15" t="s">
        <v>145</v>
      </c>
      <c r="AW224" s="15" t="s">
        <v>30</v>
      </c>
      <c r="AX224" s="15" t="s">
        <v>80</v>
      </c>
      <c r="AY224" s="201" t="s">
        <v>137</v>
      </c>
    </row>
    <row r="225" s="2" customFormat="1" ht="37.8" customHeight="1">
      <c r="A225" s="37"/>
      <c r="B225" s="170"/>
      <c r="C225" s="171" t="s">
        <v>272</v>
      </c>
      <c r="D225" s="171" t="s">
        <v>140</v>
      </c>
      <c r="E225" s="172" t="s">
        <v>273</v>
      </c>
      <c r="F225" s="173" t="s">
        <v>274</v>
      </c>
      <c r="G225" s="174" t="s">
        <v>155</v>
      </c>
      <c r="H225" s="175">
        <v>32</v>
      </c>
      <c r="I225" s="176"/>
      <c r="J225" s="177">
        <f>ROUND(I225*H225,2)</f>
        <v>0</v>
      </c>
      <c r="K225" s="173" t="s">
        <v>144</v>
      </c>
      <c r="L225" s="38"/>
      <c r="M225" s="178" t="s">
        <v>1</v>
      </c>
      <c r="N225" s="179" t="s">
        <v>39</v>
      </c>
      <c r="O225" s="76"/>
      <c r="P225" s="180">
        <f>O225*H225</f>
        <v>0</v>
      </c>
      <c r="Q225" s="180">
        <v>0</v>
      </c>
      <c r="R225" s="180">
        <f>Q225*H225</f>
        <v>0</v>
      </c>
      <c r="S225" s="180">
        <v>0</v>
      </c>
      <c r="T225" s="181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82" t="s">
        <v>188</v>
      </c>
      <c r="AT225" s="182" t="s">
        <v>140</v>
      </c>
      <c r="AU225" s="182" t="s">
        <v>146</v>
      </c>
      <c r="AY225" s="18" t="s">
        <v>137</v>
      </c>
      <c r="BE225" s="183">
        <f>IF(N225="základní",J225,0)</f>
        <v>0</v>
      </c>
      <c r="BF225" s="183">
        <f>IF(N225="snížená",J225,0)</f>
        <v>0</v>
      </c>
      <c r="BG225" s="183">
        <f>IF(N225="zákl. přenesená",J225,0)</f>
        <v>0</v>
      </c>
      <c r="BH225" s="183">
        <f>IF(N225="sníž. přenesená",J225,0)</f>
        <v>0</v>
      </c>
      <c r="BI225" s="183">
        <f>IF(N225="nulová",J225,0)</f>
        <v>0</v>
      </c>
      <c r="BJ225" s="18" t="s">
        <v>146</v>
      </c>
      <c r="BK225" s="183">
        <f>ROUND(I225*H225,2)</f>
        <v>0</v>
      </c>
      <c r="BL225" s="18" t="s">
        <v>188</v>
      </c>
      <c r="BM225" s="182" t="s">
        <v>275</v>
      </c>
    </row>
    <row r="226" s="2" customFormat="1" ht="37.8" customHeight="1">
      <c r="A226" s="37"/>
      <c r="B226" s="170"/>
      <c r="C226" s="171" t="s">
        <v>215</v>
      </c>
      <c r="D226" s="171" t="s">
        <v>140</v>
      </c>
      <c r="E226" s="172" t="s">
        <v>276</v>
      </c>
      <c r="F226" s="173" t="s">
        <v>277</v>
      </c>
      <c r="G226" s="174" t="s">
        <v>143</v>
      </c>
      <c r="H226" s="175">
        <v>90.989999999999995</v>
      </c>
      <c r="I226" s="176"/>
      <c r="J226" s="177">
        <f>ROUND(I226*H226,2)</f>
        <v>0</v>
      </c>
      <c r="K226" s="173" t="s">
        <v>144</v>
      </c>
      <c r="L226" s="38"/>
      <c r="M226" s="178" t="s">
        <v>1</v>
      </c>
      <c r="N226" s="179" t="s">
        <v>39</v>
      </c>
      <c r="O226" s="76"/>
      <c r="P226" s="180">
        <f>O226*H226</f>
        <v>0</v>
      </c>
      <c r="Q226" s="180">
        <v>0</v>
      </c>
      <c r="R226" s="180">
        <f>Q226*H226</f>
        <v>0</v>
      </c>
      <c r="S226" s="180">
        <v>0</v>
      </c>
      <c r="T226" s="18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82" t="s">
        <v>188</v>
      </c>
      <c r="AT226" s="182" t="s">
        <v>140</v>
      </c>
      <c r="AU226" s="182" t="s">
        <v>146</v>
      </c>
      <c r="AY226" s="18" t="s">
        <v>137</v>
      </c>
      <c r="BE226" s="183">
        <f>IF(N226="základní",J226,0)</f>
        <v>0</v>
      </c>
      <c r="BF226" s="183">
        <f>IF(N226="snížená",J226,0)</f>
        <v>0</v>
      </c>
      <c r="BG226" s="183">
        <f>IF(N226="zákl. přenesená",J226,0)</f>
        <v>0</v>
      </c>
      <c r="BH226" s="183">
        <f>IF(N226="sníž. přenesená",J226,0)</f>
        <v>0</v>
      </c>
      <c r="BI226" s="183">
        <f>IF(N226="nulová",J226,0)</f>
        <v>0</v>
      </c>
      <c r="BJ226" s="18" t="s">
        <v>146</v>
      </c>
      <c r="BK226" s="183">
        <f>ROUND(I226*H226,2)</f>
        <v>0</v>
      </c>
      <c r="BL226" s="18" t="s">
        <v>188</v>
      </c>
      <c r="BM226" s="182" t="s">
        <v>278</v>
      </c>
    </row>
    <row r="227" s="2" customFormat="1">
      <c r="A227" s="37"/>
      <c r="B227" s="38"/>
      <c r="C227" s="37"/>
      <c r="D227" s="185" t="s">
        <v>254</v>
      </c>
      <c r="E227" s="37"/>
      <c r="F227" s="218" t="s">
        <v>279</v>
      </c>
      <c r="G227" s="37"/>
      <c r="H227" s="37"/>
      <c r="I227" s="219"/>
      <c r="J227" s="37"/>
      <c r="K227" s="37"/>
      <c r="L227" s="38"/>
      <c r="M227" s="220"/>
      <c r="N227" s="221"/>
      <c r="O227" s="76"/>
      <c r="P227" s="76"/>
      <c r="Q227" s="76"/>
      <c r="R227" s="76"/>
      <c r="S227" s="76"/>
      <c r="T227" s="7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8" t="s">
        <v>254</v>
      </c>
      <c r="AU227" s="18" t="s">
        <v>146</v>
      </c>
    </row>
    <row r="228" s="2" customFormat="1" ht="24.15" customHeight="1">
      <c r="A228" s="37"/>
      <c r="B228" s="170"/>
      <c r="C228" s="208" t="s">
        <v>280</v>
      </c>
      <c r="D228" s="208" t="s">
        <v>169</v>
      </c>
      <c r="E228" s="209" t="s">
        <v>281</v>
      </c>
      <c r="F228" s="210" t="s">
        <v>282</v>
      </c>
      <c r="G228" s="211" t="s">
        <v>143</v>
      </c>
      <c r="H228" s="212">
        <v>90.989999999999995</v>
      </c>
      <c r="I228" s="213"/>
      <c r="J228" s="214">
        <f>ROUND(I228*H228,2)</f>
        <v>0</v>
      </c>
      <c r="K228" s="210" t="s">
        <v>144</v>
      </c>
      <c r="L228" s="215"/>
      <c r="M228" s="216" t="s">
        <v>1</v>
      </c>
      <c r="N228" s="217" t="s">
        <v>39</v>
      </c>
      <c r="O228" s="76"/>
      <c r="P228" s="180">
        <f>O228*H228</f>
        <v>0</v>
      </c>
      <c r="Q228" s="180">
        <v>0</v>
      </c>
      <c r="R228" s="180">
        <f>Q228*H228</f>
        <v>0</v>
      </c>
      <c r="S228" s="180">
        <v>0</v>
      </c>
      <c r="T228" s="18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82" t="s">
        <v>157</v>
      </c>
      <c r="AT228" s="182" t="s">
        <v>169</v>
      </c>
      <c r="AU228" s="182" t="s">
        <v>146</v>
      </c>
      <c r="AY228" s="18" t="s">
        <v>137</v>
      </c>
      <c r="BE228" s="183">
        <f>IF(N228="základní",J228,0)</f>
        <v>0</v>
      </c>
      <c r="BF228" s="183">
        <f>IF(N228="snížená",J228,0)</f>
        <v>0</v>
      </c>
      <c r="BG228" s="183">
        <f>IF(N228="zákl. přenesená",J228,0)</f>
        <v>0</v>
      </c>
      <c r="BH228" s="183">
        <f>IF(N228="sníž. přenesená",J228,0)</f>
        <v>0</v>
      </c>
      <c r="BI228" s="183">
        <f>IF(N228="nulová",J228,0)</f>
        <v>0</v>
      </c>
      <c r="BJ228" s="18" t="s">
        <v>146</v>
      </c>
      <c r="BK228" s="183">
        <f>ROUND(I228*H228,2)</f>
        <v>0</v>
      </c>
      <c r="BL228" s="18" t="s">
        <v>188</v>
      </c>
      <c r="BM228" s="182" t="s">
        <v>283</v>
      </c>
    </row>
    <row r="229" s="2" customFormat="1" ht="37.8" customHeight="1">
      <c r="A229" s="37"/>
      <c r="B229" s="170"/>
      <c r="C229" s="171" t="s">
        <v>218</v>
      </c>
      <c r="D229" s="171" t="s">
        <v>140</v>
      </c>
      <c r="E229" s="172" t="s">
        <v>284</v>
      </c>
      <c r="F229" s="173" t="s">
        <v>285</v>
      </c>
      <c r="G229" s="174" t="s">
        <v>155</v>
      </c>
      <c r="H229" s="175">
        <v>12</v>
      </c>
      <c r="I229" s="176"/>
      <c r="J229" s="177">
        <f>ROUND(I229*H229,2)</f>
        <v>0</v>
      </c>
      <c r="K229" s="173" t="s">
        <v>144</v>
      </c>
      <c r="L229" s="38"/>
      <c r="M229" s="178" t="s">
        <v>1</v>
      </c>
      <c r="N229" s="179" t="s">
        <v>39</v>
      </c>
      <c r="O229" s="76"/>
      <c r="P229" s="180">
        <f>O229*H229</f>
        <v>0</v>
      </c>
      <c r="Q229" s="180">
        <v>0</v>
      </c>
      <c r="R229" s="180">
        <f>Q229*H229</f>
        <v>0</v>
      </c>
      <c r="S229" s="180">
        <v>0</v>
      </c>
      <c r="T229" s="18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82" t="s">
        <v>188</v>
      </c>
      <c r="AT229" s="182" t="s">
        <v>140</v>
      </c>
      <c r="AU229" s="182" t="s">
        <v>146</v>
      </c>
      <c r="AY229" s="18" t="s">
        <v>137</v>
      </c>
      <c r="BE229" s="183">
        <f>IF(N229="základní",J229,0)</f>
        <v>0</v>
      </c>
      <c r="BF229" s="183">
        <f>IF(N229="snížená",J229,0)</f>
        <v>0</v>
      </c>
      <c r="BG229" s="183">
        <f>IF(N229="zákl. přenesená",J229,0)</f>
        <v>0</v>
      </c>
      <c r="BH229" s="183">
        <f>IF(N229="sníž. přenesená",J229,0)</f>
        <v>0</v>
      </c>
      <c r="BI229" s="183">
        <f>IF(N229="nulová",J229,0)</f>
        <v>0</v>
      </c>
      <c r="BJ229" s="18" t="s">
        <v>146</v>
      </c>
      <c r="BK229" s="183">
        <f>ROUND(I229*H229,2)</f>
        <v>0</v>
      </c>
      <c r="BL229" s="18" t="s">
        <v>188</v>
      </c>
      <c r="BM229" s="182" t="s">
        <v>286</v>
      </c>
    </row>
    <row r="230" s="2" customFormat="1">
      <c r="A230" s="37"/>
      <c r="B230" s="38"/>
      <c r="C230" s="37"/>
      <c r="D230" s="185" t="s">
        <v>254</v>
      </c>
      <c r="E230" s="37"/>
      <c r="F230" s="218" t="s">
        <v>279</v>
      </c>
      <c r="G230" s="37"/>
      <c r="H230" s="37"/>
      <c r="I230" s="219"/>
      <c r="J230" s="37"/>
      <c r="K230" s="37"/>
      <c r="L230" s="38"/>
      <c r="M230" s="220"/>
      <c r="N230" s="221"/>
      <c r="O230" s="76"/>
      <c r="P230" s="76"/>
      <c r="Q230" s="76"/>
      <c r="R230" s="76"/>
      <c r="S230" s="76"/>
      <c r="T230" s="7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8" t="s">
        <v>254</v>
      </c>
      <c r="AU230" s="18" t="s">
        <v>146</v>
      </c>
    </row>
    <row r="231" s="2" customFormat="1" ht="16.5" customHeight="1">
      <c r="A231" s="37"/>
      <c r="B231" s="170"/>
      <c r="C231" s="208" t="s">
        <v>287</v>
      </c>
      <c r="D231" s="208" t="s">
        <v>169</v>
      </c>
      <c r="E231" s="209" t="s">
        <v>288</v>
      </c>
      <c r="F231" s="210" t="s">
        <v>289</v>
      </c>
      <c r="G231" s="211" t="s">
        <v>143</v>
      </c>
      <c r="H231" s="212">
        <v>19.199999999999999</v>
      </c>
      <c r="I231" s="213"/>
      <c r="J231" s="214">
        <f>ROUND(I231*H231,2)</f>
        <v>0</v>
      </c>
      <c r="K231" s="210" t="s">
        <v>144</v>
      </c>
      <c r="L231" s="215"/>
      <c r="M231" s="216" t="s">
        <v>1</v>
      </c>
      <c r="N231" s="217" t="s">
        <v>39</v>
      </c>
      <c r="O231" s="76"/>
      <c r="P231" s="180">
        <f>O231*H231</f>
        <v>0</v>
      </c>
      <c r="Q231" s="180">
        <v>0</v>
      </c>
      <c r="R231" s="180">
        <f>Q231*H231</f>
        <v>0</v>
      </c>
      <c r="S231" s="180">
        <v>0</v>
      </c>
      <c r="T231" s="18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82" t="s">
        <v>157</v>
      </c>
      <c r="AT231" s="182" t="s">
        <v>169</v>
      </c>
      <c r="AU231" s="182" t="s">
        <v>146</v>
      </c>
      <c r="AY231" s="18" t="s">
        <v>137</v>
      </c>
      <c r="BE231" s="183">
        <f>IF(N231="základní",J231,0)</f>
        <v>0</v>
      </c>
      <c r="BF231" s="183">
        <f>IF(N231="snížená",J231,0)</f>
        <v>0</v>
      </c>
      <c r="BG231" s="183">
        <f>IF(N231="zákl. přenesená",J231,0)</f>
        <v>0</v>
      </c>
      <c r="BH231" s="183">
        <f>IF(N231="sníž. přenesená",J231,0)</f>
        <v>0</v>
      </c>
      <c r="BI231" s="183">
        <f>IF(N231="nulová",J231,0)</f>
        <v>0</v>
      </c>
      <c r="BJ231" s="18" t="s">
        <v>146</v>
      </c>
      <c r="BK231" s="183">
        <f>ROUND(I231*H231,2)</f>
        <v>0</v>
      </c>
      <c r="BL231" s="18" t="s">
        <v>188</v>
      </c>
      <c r="BM231" s="182" t="s">
        <v>290</v>
      </c>
    </row>
    <row r="232" s="2" customFormat="1" ht="16.5" customHeight="1">
      <c r="A232" s="37"/>
      <c r="B232" s="170"/>
      <c r="C232" s="171" t="s">
        <v>222</v>
      </c>
      <c r="D232" s="171" t="s">
        <v>140</v>
      </c>
      <c r="E232" s="172" t="s">
        <v>291</v>
      </c>
      <c r="F232" s="173" t="s">
        <v>292</v>
      </c>
      <c r="G232" s="174" t="s">
        <v>166</v>
      </c>
      <c r="H232" s="175">
        <v>288.39999999999998</v>
      </c>
      <c r="I232" s="176"/>
      <c r="J232" s="177">
        <f>ROUND(I232*H232,2)</f>
        <v>0</v>
      </c>
      <c r="K232" s="173" t="s">
        <v>1</v>
      </c>
      <c r="L232" s="38"/>
      <c r="M232" s="178" t="s">
        <v>1</v>
      </c>
      <c r="N232" s="179" t="s">
        <v>39</v>
      </c>
      <c r="O232" s="76"/>
      <c r="P232" s="180">
        <f>O232*H232</f>
        <v>0</v>
      </c>
      <c r="Q232" s="180">
        <v>0</v>
      </c>
      <c r="R232" s="180">
        <f>Q232*H232</f>
        <v>0</v>
      </c>
      <c r="S232" s="180">
        <v>0</v>
      </c>
      <c r="T232" s="181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82" t="s">
        <v>188</v>
      </c>
      <c r="AT232" s="182" t="s">
        <v>140</v>
      </c>
      <c r="AU232" s="182" t="s">
        <v>146</v>
      </c>
      <c r="AY232" s="18" t="s">
        <v>137</v>
      </c>
      <c r="BE232" s="183">
        <f>IF(N232="základní",J232,0)</f>
        <v>0</v>
      </c>
      <c r="BF232" s="183">
        <f>IF(N232="snížená",J232,0)</f>
        <v>0</v>
      </c>
      <c r="BG232" s="183">
        <f>IF(N232="zákl. přenesená",J232,0)</f>
        <v>0</v>
      </c>
      <c r="BH232" s="183">
        <f>IF(N232="sníž. přenesená",J232,0)</f>
        <v>0</v>
      </c>
      <c r="BI232" s="183">
        <f>IF(N232="nulová",J232,0)</f>
        <v>0</v>
      </c>
      <c r="BJ232" s="18" t="s">
        <v>146</v>
      </c>
      <c r="BK232" s="183">
        <f>ROUND(I232*H232,2)</f>
        <v>0</v>
      </c>
      <c r="BL232" s="18" t="s">
        <v>188</v>
      </c>
      <c r="BM232" s="182" t="s">
        <v>293</v>
      </c>
    </row>
    <row r="233" s="13" customFormat="1">
      <c r="A233" s="13"/>
      <c r="B233" s="184"/>
      <c r="C233" s="13"/>
      <c r="D233" s="185" t="s">
        <v>147</v>
      </c>
      <c r="E233" s="186" t="s">
        <v>1</v>
      </c>
      <c r="F233" s="187" t="s">
        <v>148</v>
      </c>
      <c r="G233" s="13"/>
      <c r="H233" s="186" t="s">
        <v>1</v>
      </c>
      <c r="I233" s="188"/>
      <c r="J233" s="13"/>
      <c r="K233" s="13"/>
      <c r="L233" s="184"/>
      <c r="M233" s="189"/>
      <c r="N233" s="190"/>
      <c r="O233" s="190"/>
      <c r="P233" s="190"/>
      <c r="Q233" s="190"/>
      <c r="R233" s="190"/>
      <c r="S233" s="190"/>
      <c r="T233" s="19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86" t="s">
        <v>147</v>
      </c>
      <c r="AU233" s="186" t="s">
        <v>146</v>
      </c>
      <c r="AV233" s="13" t="s">
        <v>80</v>
      </c>
      <c r="AW233" s="13" t="s">
        <v>30</v>
      </c>
      <c r="AX233" s="13" t="s">
        <v>73</v>
      </c>
      <c r="AY233" s="186" t="s">
        <v>137</v>
      </c>
    </row>
    <row r="234" s="14" customFormat="1">
      <c r="A234" s="14"/>
      <c r="B234" s="192"/>
      <c r="C234" s="14"/>
      <c r="D234" s="185" t="s">
        <v>147</v>
      </c>
      <c r="E234" s="193" t="s">
        <v>1</v>
      </c>
      <c r="F234" s="194" t="s">
        <v>294</v>
      </c>
      <c r="G234" s="14"/>
      <c r="H234" s="195">
        <v>198.40000000000001</v>
      </c>
      <c r="I234" s="196"/>
      <c r="J234" s="14"/>
      <c r="K234" s="14"/>
      <c r="L234" s="192"/>
      <c r="M234" s="197"/>
      <c r="N234" s="198"/>
      <c r="O234" s="198"/>
      <c r="P234" s="198"/>
      <c r="Q234" s="198"/>
      <c r="R234" s="198"/>
      <c r="S234" s="198"/>
      <c r="T234" s="19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193" t="s">
        <v>147</v>
      </c>
      <c r="AU234" s="193" t="s">
        <v>146</v>
      </c>
      <c r="AV234" s="14" t="s">
        <v>146</v>
      </c>
      <c r="AW234" s="14" t="s">
        <v>30</v>
      </c>
      <c r="AX234" s="14" t="s">
        <v>73</v>
      </c>
      <c r="AY234" s="193" t="s">
        <v>137</v>
      </c>
    </row>
    <row r="235" s="13" customFormat="1">
      <c r="A235" s="13"/>
      <c r="B235" s="184"/>
      <c r="C235" s="13"/>
      <c r="D235" s="185" t="s">
        <v>147</v>
      </c>
      <c r="E235" s="186" t="s">
        <v>1</v>
      </c>
      <c r="F235" s="187" t="s">
        <v>150</v>
      </c>
      <c r="G235" s="13"/>
      <c r="H235" s="186" t="s">
        <v>1</v>
      </c>
      <c r="I235" s="188"/>
      <c r="J235" s="13"/>
      <c r="K235" s="13"/>
      <c r="L235" s="184"/>
      <c r="M235" s="189"/>
      <c r="N235" s="190"/>
      <c r="O235" s="190"/>
      <c r="P235" s="190"/>
      <c r="Q235" s="190"/>
      <c r="R235" s="190"/>
      <c r="S235" s="190"/>
      <c r="T235" s="19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86" t="s">
        <v>147</v>
      </c>
      <c r="AU235" s="186" t="s">
        <v>146</v>
      </c>
      <c r="AV235" s="13" t="s">
        <v>80</v>
      </c>
      <c r="AW235" s="13" t="s">
        <v>30</v>
      </c>
      <c r="AX235" s="13" t="s">
        <v>73</v>
      </c>
      <c r="AY235" s="186" t="s">
        <v>137</v>
      </c>
    </row>
    <row r="236" s="14" customFormat="1">
      <c r="A236" s="14"/>
      <c r="B236" s="192"/>
      <c r="C236" s="14"/>
      <c r="D236" s="185" t="s">
        <v>147</v>
      </c>
      <c r="E236" s="193" t="s">
        <v>1</v>
      </c>
      <c r="F236" s="194" t="s">
        <v>295</v>
      </c>
      <c r="G236" s="14"/>
      <c r="H236" s="195">
        <v>90</v>
      </c>
      <c r="I236" s="196"/>
      <c r="J236" s="14"/>
      <c r="K236" s="14"/>
      <c r="L236" s="192"/>
      <c r="M236" s="197"/>
      <c r="N236" s="198"/>
      <c r="O236" s="198"/>
      <c r="P236" s="198"/>
      <c r="Q236" s="198"/>
      <c r="R236" s="198"/>
      <c r="S236" s="198"/>
      <c r="T236" s="19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193" t="s">
        <v>147</v>
      </c>
      <c r="AU236" s="193" t="s">
        <v>146</v>
      </c>
      <c r="AV236" s="14" t="s">
        <v>146</v>
      </c>
      <c r="AW236" s="14" t="s">
        <v>30</v>
      </c>
      <c r="AX236" s="14" t="s">
        <v>73</v>
      </c>
      <c r="AY236" s="193" t="s">
        <v>137</v>
      </c>
    </row>
    <row r="237" s="15" customFormat="1">
      <c r="A237" s="15"/>
      <c r="B237" s="200"/>
      <c r="C237" s="15"/>
      <c r="D237" s="185" t="s">
        <v>147</v>
      </c>
      <c r="E237" s="201" t="s">
        <v>1</v>
      </c>
      <c r="F237" s="202" t="s">
        <v>152</v>
      </c>
      <c r="G237" s="15"/>
      <c r="H237" s="203">
        <v>288.39999999999998</v>
      </c>
      <c r="I237" s="204"/>
      <c r="J237" s="15"/>
      <c r="K237" s="15"/>
      <c r="L237" s="200"/>
      <c r="M237" s="205"/>
      <c r="N237" s="206"/>
      <c r="O237" s="206"/>
      <c r="P237" s="206"/>
      <c r="Q237" s="206"/>
      <c r="R237" s="206"/>
      <c r="S237" s="206"/>
      <c r="T237" s="207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01" t="s">
        <v>147</v>
      </c>
      <c r="AU237" s="201" t="s">
        <v>146</v>
      </c>
      <c r="AV237" s="15" t="s">
        <v>145</v>
      </c>
      <c r="AW237" s="15" t="s">
        <v>30</v>
      </c>
      <c r="AX237" s="15" t="s">
        <v>80</v>
      </c>
      <c r="AY237" s="201" t="s">
        <v>137</v>
      </c>
    </row>
    <row r="238" s="2" customFormat="1" ht="16.5" customHeight="1">
      <c r="A238" s="37"/>
      <c r="B238" s="170"/>
      <c r="C238" s="171" t="s">
        <v>296</v>
      </c>
      <c r="D238" s="171" t="s">
        <v>140</v>
      </c>
      <c r="E238" s="172" t="s">
        <v>297</v>
      </c>
      <c r="F238" s="173" t="s">
        <v>298</v>
      </c>
      <c r="G238" s="174" t="s">
        <v>166</v>
      </c>
      <c r="H238" s="175">
        <v>288.39999999999998</v>
      </c>
      <c r="I238" s="176"/>
      <c r="J238" s="177">
        <f>ROUND(I238*H238,2)</f>
        <v>0</v>
      </c>
      <c r="K238" s="173" t="s">
        <v>1</v>
      </c>
      <c r="L238" s="38"/>
      <c r="M238" s="178" t="s">
        <v>1</v>
      </c>
      <c r="N238" s="179" t="s">
        <v>39</v>
      </c>
      <c r="O238" s="76"/>
      <c r="P238" s="180">
        <f>O238*H238</f>
        <v>0</v>
      </c>
      <c r="Q238" s="180">
        <v>0</v>
      </c>
      <c r="R238" s="180">
        <f>Q238*H238</f>
        <v>0</v>
      </c>
      <c r="S238" s="180">
        <v>0</v>
      </c>
      <c r="T238" s="181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82" t="s">
        <v>188</v>
      </c>
      <c r="AT238" s="182" t="s">
        <v>140</v>
      </c>
      <c r="AU238" s="182" t="s">
        <v>146</v>
      </c>
      <c r="AY238" s="18" t="s">
        <v>137</v>
      </c>
      <c r="BE238" s="183">
        <f>IF(N238="základní",J238,0)</f>
        <v>0</v>
      </c>
      <c r="BF238" s="183">
        <f>IF(N238="snížená",J238,0)</f>
        <v>0</v>
      </c>
      <c r="BG238" s="183">
        <f>IF(N238="zákl. přenesená",J238,0)</f>
        <v>0</v>
      </c>
      <c r="BH238" s="183">
        <f>IF(N238="sníž. přenesená",J238,0)</f>
        <v>0</v>
      </c>
      <c r="BI238" s="183">
        <f>IF(N238="nulová",J238,0)</f>
        <v>0</v>
      </c>
      <c r="BJ238" s="18" t="s">
        <v>146</v>
      </c>
      <c r="BK238" s="183">
        <f>ROUND(I238*H238,2)</f>
        <v>0</v>
      </c>
      <c r="BL238" s="18" t="s">
        <v>188</v>
      </c>
      <c r="BM238" s="182" t="s">
        <v>299</v>
      </c>
    </row>
    <row r="239" s="13" customFormat="1">
      <c r="A239" s="13"/>
      <c r="B239" s="184"/>
      <c r="C239" s="13"/>
      <c r="D239" s="185" t="s">
        <v>147</v>
      </c>
      <c r="E239" s="186" t="s">
        <v>1</v>
      </c>
      <c r="F239" s="187" t="s">
        <v>148</v>
      </c>
      <c r="G239" s="13"/>
      <c r="H239" s="186" t="s">
        <v>1</v>
      </c>
      <c r="I239" s="188"/>
      <c r="J239" s="13"/>
      <c r="K239" s="13"/>
      <c r="L239" s="184"/>
      <c r="M239" s="189"/>
      <c r="N239" s="190"/>
      <c r="O239" s="190"/>
      <c r="P239" s="190"/>
      <c r="Q239" s="190"/>
      <c r="R239" s="190"/>
      <c r="S239" s="190"/>
      <c r="T239" s="19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86" t="s">
        <v>147</v>
      </c>
      <c r="AU239" s="186" t="s">
        <v>146</v>
      </c>
      <c r="AV239" s="13" t="s">
        <v>80</v>
      </c>
      <c r="AW239" s="13" t="s">
        <v>30</v>
      </c>
      <c r="AX239" s="13" t="s">
        <v>73</v>
      </c>
      <c r="AY239" s="186" t="s">
        <v>137</v>
      </c>
    </row>
    <row r="240" s="14" customFormat="1">
      <c r="A240" s="14"/>
      <c r="B240" s="192"/>
      <c r="C240" s="14"/>
      <c r="D240" s="185" t="s">
        <v>147</v>
      </c>
      <c r="E240" s="193" t="s">
        <v>1</v>
      </c>
      <c r="F240" s="194" t="s">
        <v>294</v>
      </c>
      <c r="G240" s="14"/>
      <c r="H240" s="195">
        <v>198.40000000000001</v>
      </c>
      <c r="I240" s="196"/>
      <c r="J240" s="14"/>
      <c r="K240" s="14"/>
      <c r="L240" s="192"/>
      <c r="M240" s="197"/>
      <c r="N240" s="198"/>
      <c r="O240" s="198"/>
      <c r="P240" s="198"/>
      <c r="Q240" s="198"/>
      <c r="R240" s="198"/>
      <c r="S240" s="198"/>
      <c r="T240" s="19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193" t="s">
        <v>147</v>
      </c>
      <c r="AU240" s="193" t="s">
        <v>146</v>
      </c>
      <c r="AV240" s="14" t="s">
        <v>146</v>
      </c>
      <c r="AW240" s="14" t="s">
        <v>30</v>
      </c>
      <c r="AX240" s="14" t="s">
        <v>73</v>
      </c>
      <c r="AY240" s="193" t="s">
        <v>137</v>
      </c>
    </row>
    <row r="241" s="13" customFormat="1">
      <c r="A241" s="13"/>
      <c r="B241" s="184"/>
      <c r="C241" s="13"/>
      <c r="D241" s="185" t="s">
        <v>147</v>
      </c>
      <c r="E241" s="186" t="s">
        <v>1</v>
      </c>
      <c r="F241" s="187" t="s">
        <v>150</v>
      </c>
      <c r="G241" s="13"/>
      <c r="H241" s="186" t="s">
        <v>1</v>
      </c>
      <c r="I241" s="188"/>
      <c r="J241" s="13"/>
      <c r="K241" s="13"/>
      <c r="L241" s="184"/>
      <c r="M241" s="189"/>
      <c r="N241" s="190"/>
      <c r="O241" s="190"/>
      <c r="P241" s="190"/>
      <c r="Q241" s="190"/>
      <c r="R241" s="190"/>
      <c r="S241" s="190"/>
      <c r="T241" s="19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86" t="s">
        <v>147</v>
      </c>
      <c r="AU241" s="186" t="s">
        <v>146</v>
      </c>
      <c r="AV241" s="13" t="s">
        <v>80</v>
      </c>
      <c r="AW241" s="13" t="s">
        <v>30</v>
      </c>
      <c r="AX241" s="13" t="s">
        <v>73</v>
      </c>
      <c r="AY241" s="186" t="s">
        <v>137</v>
      </c>
    </row>
    <row r="242" s="14" customFormat="1">
      <c r="A242" s="14"/>
      <c r="B242" s="192"/>
      <c r="C242" s="14"/>
      <c r="D242" s="185" t="s">
        <v>147</v>
      </c>
      <c r="E242" s="193" t="s">
        <v>1</v>
      </c>
      <c r="F242" s="194" t="s">
        <v>295</v>
      </c>
      <c r="G242" s="14"/>
      <c r="H242" s="195">
        <v>90</v>
      </c>
      <c r="I242" s="196"/>
      <c r="J242" s="14"/>
      <c r="K242" s="14"/>
      <c r="L242" s="192"/>
      <c r="M242" s="197"/>
      <c r="N242" s="198"/>
      <c r="O242" s="198"/>
      <c r="P242" s="198"/>
      <c r="Q242" s="198"/>
      <c r="R242" s="198"/>
      <c r="S242" s="198"/>
      <c r="T242" s="19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193" t="s">
        <v>147</v>
      </c>
      <c r="AU242" s="193" t="s">
        <v>146</v>
      </c>
      <c r="AV242" s="14" t="s">
        <v>146</v>
      </c>
      <c r="AW242" s="14" t="s">
        <v>30</v>
      </c>
      <c r="AX242" s="14" t="s">
        <v>73</v>
      </c>
      <c r="AY242" s="193" t="s">
        <v>137</v>
      </c>
    </row>
    <row r="243" s="15" customFormat="1">
      <c r="A243" s="15"/>
      <c r="B243" s="200"/>
      <c r="C243" s="15"/>
      <c r="D243" s="185" t="s">
        <v>147</v>
      </c>
      <c r="E243" s="201" t="s">
        <v>1</v>
      </c>
      <c r="F243" s="202" t="s">
        <v>152</v>
      </c>
      <c r="G243" s="15"/>
      <c r="H243" s="203">
        <v>288.39999999999998</v>
      </c>
      <c r="I243" s="204"/>
      <c r="J243" s="15"/>
      <c r="K243" s="15"/>
      <c r="L243" s="200"/>
      <c r="M243" s="205"/>
      <c r="N243" s="206"/>
      <c r="O243" s="206"/>
      <c r="P243" s="206"/>
      <c r="Q243" s="206"/>
      <c r="R243" s="206"/>
      <c r="S243" s="206"/>
      <c r="T243" s="207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01" t="s">
        <v>147</v>
      </c>
      <c r="AU243" s="201" t="s">
        <v>146</v>
      </c>
      <c r="AV243" s="15" t="s">
        <v>145</v>
      </c>
      <c r="AW243" s="15" t="s">
        <v>30</v>
      </c>
      <c r="AX243" s="15" t="s">
        <v>80</v>
      </c>
      <c r="AY243" s="201" t="s">
        <v>137</v>
      </c>
    </row>
    <row r="244" s="2" customFormat="1" ht="24.15" customHeight="1">
      <c r="A244" s="37"/>
      <c r="B244" s="170"/>
      <c r="C244" s="171" t="s">
        <v>300</v>
      </c>
      <c r="D244" s="171" t="s">
        <v>140</v>
      </c>
      <c r="E244" s="172" t="s">
        <v>301</v>
      </c>
      <c r="F244" s="173" t="s">
        <v>302</v>
      </c>
      <c r="G244" s="174" t="s">
        <v>303</v>
      </c>
      <c r="H244" s="175">
        <v>1</v>
      </c>
      <c r="I244" s="176"/>
      <c r="J244" s="177">
        <f>ROUND(I244*H244,2)</f>
        <v>0</v>
      </c>
      <c r="K244" s="173" t="s">
        <v>1</v>
      </c>
      <c r="L244" s="38"/>
      <c r="M244" s="178" t="s">
        <v>1</v>
      </c>
      <c r="N244" s="179" t="s">
        <v>39</v>
      </c>
      <c r="O244" s="76"/>
      <c r="P244" s="180">
        <f>O244*H244</f>
        <v>0</v>
      </c>
      <c r="Q244" s="180">
        <v>0</v>
      </c>
      <c r="R244" s="180">
        <f>Q244*H244</f>
        <v>0</v>
      </c>
      <c r="S244" s="180">
        <v>0</v>
      </c>
      <c r="T244" s="18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82" t="s">
        <v>188</v>
      </c>
      <c r="AT244" s="182" t="s">
        <v>140</v>
      </c>
      <c r="AU244" s="182" t="s">
        <v>146</v>
      </c>
      <c r="AY244" s="18" t="s">
        <v>137</v>
      </c>
      <c r="BE244" s="183">
        <f>IF(N244="základní",J244,0)</f>
        <v>0</v>
      </c>
      <c r="BF244" s="183">
        <f>IF(N244="snížená",J244,0)</f>
        <v>0</v>
      </c>
      <c r="BG244" s="183">
        <f>IF(N244="zákl. přenesená",J244,0)</f>
        <v>0</v>
      </c>
      <c r="BH244" s="183">
        <f>IF(N244="sníž. přenesená",J244,0)</f>
        <v>0</v>
      </c>
      <c r="BI244" s="183">
        <f>IF(N244="nulová",J244,0)</f>
        <v>0</v>
      </c>
      <c r="BJ244" s="18" t="s">
        <v>146</v>
      </c>
      <c r="BK244" s="183">
        <f>ROUND(I244*H244,2)</f>
        <v>0</v>
      </c>
      <c r="BL244" s="18" t="s">
        <v>188</v>
      </c>
      <c r="BM244" s="182" t="s">
        <v>392</v>
      </c>
    </row>
    <row r="245" s="2" customFormat="1" ht="37.8" customHeight="1">
      <c r="A245" s="37"/>
      <c r="B245" s="170"/>
      <c r="C245" s="171" t="s">
        <v>157</v>
      </c>
      <c r="D245" s="171" t="s">
        <v>140</v>
      </c>
      <c r="E245" s="172" t="s">
        <v>305</v>
      </c>
      <c r="F245" s="173" t="s">
        <v>306</v>
      </c>
      <c r="G245" s="174" t="s">
        <v>155</v>
      </c>
      <c r="H245" s="175">
        <v>24</v>
      </c>
      <c r="I245" s="176"/>
      <c r="J245" s="177">
        <f>ROUND(I245*H245,2)</f>
        <v>0</v>
      </c>
      <c r="K245" s="173" t="s">
        <v>144</v>
      </c>
      <c r="L245" s="38"/>
      <c r="M245" s="178" t="s">
        <v>1</v>
      </c>
      <c r="N245" s="179" t="s">
        <v>39</v>
      </c>
      <c r="O245" s="76"/>
      <c r="P245" s="180">
        <f>O245*H245</f>
        <v>0</v>
      </c>
      <c r="Q245" s="180">
        <v>0</v>
      </c>
      <c r="R245" s="180">
        <f>Q245*H245</f>
        <v>0</v>
      </c>
      <c r="S245" s="180">
        <v>0</v>
      </c>
      <c r="T245" s="18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82" t="s">
        <v>188</v>
      </c>
      <c r="AT245" s="182" t="s">
        <v>140</v>
      </c>
      <c r="AU245" s="182" t="s">
        <v>146</v>
      </c>
      <c r="AY245" s="18" t="s">
        <v>137</v>
      </c>
      <c r="BE245" s="183">
        <f>IF(N245="základní",J245,0)</f>
        <v>0</v>
      </c>
      <c r="BF245" s="183">
        <f>IF(N245="snížená",J245,0)</f>
        <v>0</v>
      </c>
      <c r="BG245" s="183">
        <f>IF(N245="zákl. přenesená",J245,0)</f>
        <v>0</v>
      </c>
      <c r="BH245" s="183">
        <f>IF(N245="sníž. přenesená",J245,0)</f>
        <v>0</v>
      </c>
      <c r="BI245" s="183">
        <f>IF(N245="nulová",J245,0)</f>
        <v>0</v>
      </c>
      <c r="BJ245" s="18" t="s">
        <v>146</v>
      </c>
      <c r="BK245" s="183">
        <f>ROUND(I245*H245,2)</f>
        <v>0</v>
      </c>
      <c r="BL245" s="18" t="s">
        <v>188</v>
      </c>
      <c r="BM245" s="182" t="s">
        <v>307</v>
      </c>
    </row>
    <row r="246" s="14" customFormat="1">
      <c r="A246" s="14"/>
      <c r="B246" s="192"/>
      <c r="C246" s="14"/>
      <c r="D246" s="185" t="s">
        <v>147</v>
      </c>
      <c r="E246" s="193" t="s">
        <v>1</v>
      </c>
      <c r="F246" s="194" t="s">
        <v>271</v>
      </c>
      <c r="G246" s="14"/>
      <c r="H246" s="195">
        <v>24</v>
      </c>
      <c r="I246" s="196"/>
      <c r="J246" s="14"/>
      <c r="K246" s="14"/>
      <c r="L246" s="192"/>
      <c r="M246" s="197"/>
      <c r="N246" s="198"/>
      <c r="O246" s="198"/>
      <c r="P246" s="198"/>
      <c r="Q246" s="198"/>
      <c r="R246" s="198"/>
      <c r="S246" s="198"/>
      <c r="T246" s="19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193" t="s">
        <v>147</v>
      </c>
      <c r="AU246" s="193" t="s">
        <v>146</v>
      </c>
      <c r="AV246" s="14" t="s">
        <v>146</v>
      </c>
      <c r="AW246" s="14" t="s">
        <v>30</v>
      </c>
      <c r="AX246" s="14" t="s">
        <v>73</v>
      </c>
      <c r="AY246" s="193" t="s">
        <v>137</v>
      </c>
    </row>
    <row r="247" s="15" customFormat="1">
      <c r="A247" s="15"/>
      <c r="B247" s="200"/>
      <c r="C247" s="15"/>
      <c r="D247" s="185" t="s">
        <v>147</v>
      </c>
      <c r="E247" s="201" t="s">
        <v>1</v>
      </c>
      <c r="F247" s="202" t="s">
        <v>152</v>
      </c>
      <c r="G247" s="15"/>
      <c r="H247" s="203">
        <v>24</v>
      </c>
      <c r="I247" s="204"/>
      <c r="J247" s="15"/>
      <c r="K247" s="15"/>
      <c r="L247" s="200"/>
      <c r="M247" s="205"/>
      <c r="N247" s="206"/>
      <c r="O247" s="206"/>
      <c r="P247" s="206"/>
      <c r="Q247" s="206"/>
      <c r="R247" s="206"/>
      <c r="S247" s="206"/>
      <c r="T247" s="207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01" t="s">
        <v>147</v>
      </c>
      <c r="AU247" s="201" t="s">
        <v>146</v>
      </c>
      <c r="AV247" s="15" t="s">
        <v>145</v>
      </c>
      <c r="AW247" s="15" t="s">
        <v>30</v>
      </c>
      <c r="AX247" s="15" t="s">
        <v>80</v>
      </c>
      <c r="AY247" s="201" t="s">
        <v>137</v>
      </c>
    </row>
    <row r="248" s="2" customFormat="1" ht="44.25" customHeight="1">
      <c r="A248" s="37"/>
      <c r="B248" s="170"/>
      <c r="C248" s="171" t="s">
        <v>308</v>
      </c>
      <c r="D248" s="171" t="s">
        <v>140</v>
      </c>
      <c r="E248" s="172" t="s">
        <v>309</v>
      </c>
      <c r="F248" s="173" t="s">
        <v>310</v>
      </c>
      <c r="G248" s="174" t="s">
        <v>155</v>
      </c>
      <c r="H248" s="175">
        <v>32</v>
      </c>
      <c r="I248" s="176"/>
      <c r="J248" s="177">
        <f>ROUND(I248*H248,2)</f>
        <v>0</v>
      </c>
      <c r="K248" s="173" t="s">
        <v>144</v>
      </c>
      <c r="L248" s="38"/>
      <c r="M248" s="178" t="s">
        <v>1</v>
      </c>
      <c r="N248" s="179" t="s">
        <v>39</v>
      </c>
      <c r="O248" s="76"/>
      <c r="P248" s="180">
        <f>O248*H248</f>
        <v>0</v>
      </c>
      <c r="Q248" s="180">
        <v>0</v>
      </c>
      <c r="R248" s="180">
        <f>Q248*H248</f>
        <v>0</v>
      </c>
      <c r="S248" s="180">
        <v>0</v>
      </c>
      <c r="T248" s="18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82" t="s">
        <v>188</v>
      </c>
      <c r="AT248" s="182" t="s">
        <v>140</v>
      </c>
      <c r="AU248" s="182" t="s">
        <v>146</v>
      </c>
      <c r="AY248" s="18" t="s">
        <v>137</v>
      </c>
      <c r="BE248" s="183">
        <f>IF(N248="základní",J248,0)</f>
        <v>0</v>
      </c>
      <c r="BF248" s="183">
        <f>IF(N248="snížená",J248,0)</f>
        <v>0</v>
      </c>
      <c r="BG248" s="183">
        <f>IF(N248="zákl. přenesená",J248,0)</f>
        <v>0</v>
      </c>
      <c r="BH248" s="183">
        <f>IF(N248="sníž. přenesená",J248,0)</f>
        <v>0</v>
      </c>
      <c r="BI248" s="183">
        <f>IF(N248="nulová",J248,0)</f>
        <v>0</v>
      </c>
      <c r="BJ248" s="18" t="s">
        <v>146</v>
      </c>
      <c r="BK248" s="183">
        <f>ROUND(I248*H248,2)</f>
        <v>0</v>
      </c>
      <c r="BL248" s="18" t="s">
        <v>188</v>
      </c>
      <c r="BM248" s="182" t="s">
        <v>311</v>
      </c>
    </row>
    <row r="249" s="2" customFormat="1" ht="21.75" customHeight="1">
      <c r="A249" s="37"/>
      <c r="B249" s="170"/>
      <c r="C249" s="208" t="s">
        <v>234</v>
      </c>
      <c r="D249" s="208" t="s">
        <v>169</v>
      </c>
      <c r="E249" s="209" t="s">
        <v>312</v>
      </c>
      <c r="F249" s="210" t="s">
        <v>313</v>
      </c>
      <c r="G249" s="211" t="s">
        <v>166</v>
      </c>
      <c r="H249" s="212">
        <v>77</v>
      </c>
      <c r="I249" s="213"/>
      <c r="J249" s="214">
        <f>ROUND(I249*H249,2)</f>
        <v>0</v>
      </c>
      <c r="K249" s="210" t="s">
        <v>144</v>
      </c>
      <c r="L249" s="215"/>
      <c r="M249" s="216" t="s">
        <v>1</v>
      </c>
      <c r="N249" s="217" t="s">
        <v>39</v>
      </c>
      <c r="O249" s="76"/>
      <c r="P249" s="180">
        <f>O249*H249</f>
        <v>0</v>
      </c>
      <c r="Q249" s="180">
        <v>0</v>
      </c>
      <c r="R249" s="180">
        <f>Q249*H249</f>
        <v>0</v>
      </c>
      <c r="S249" s="180">
        <v>0</v>
      </c>
      <c r="T249" s="18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82" t="s">
        <v>157</v>
      </c>
      <c r="AT249" s="182" t="s">
        <v>169</v>
      </c>
      <c r="AU249" s="182" t="s">
        <v>146</v>
      </c>
      <c r="AY249" s="18" t="s">
        <v>137</v>
      </c>
      <c r="BE249" s="183">
        <f>IF(N249="základní",J249,0)</f>
        <v>0</v>
      </c>
      <c r="BF249" s="183">
        <f>IF(N249="snížená",J249,0)</f>
        <v>0</v>
      </c>
      <c r="BG249" s="183">
        <f>IF(N249="zákl. přenesená",J249,0)</f>
        <v>0</v>
      </c>
      <c r="BH249" s="183">
        <f>IF(N249="sníž. přenesená",J249,0)</f>
        <v>0</v>
      </c>
      <c r="BI249" s="183">
        <f>IF(N249="nulová",J249,0)</f>
        <v>0</v>
      </c>
      <c r="BJ249" s="18" t="s">
        <v>146</v>
      </c>
      <c r="BK249" s="183">
        <f>ROUND(I249*H249,2)</f>
        <v>0</v>
      </c>
      <c r="BL249" s="18" t="s">
        <v>188</v>
      </c>
      <c r="BM249" s="182" t="s">
        <v>314</v>
      </c>
    </row>
    <row r="250" s="14" customFormat="1">
      <c r="A250" s="14"/>
      <c r="B250" s="192"/>
      <c r="C250" s="14"/>
      <c r="D250" s="185" t="s">
        <v>147</v>
      </c>
      <c r="E250" s="193" t="s">
        <v>1</v>
      </c>
      <c r="F250" s="194" t="s">
        <v>315</v>
      </c>
      <c r="G250" s="14"/>
      <c r="H250" s="195">
        <v>56</v>
      </c>
      <c r="I250" s="196"/>
      <c r="J250" s="14"/>
      <c r="K250" s="14"/>
      <c r="L250" s="192"/>
      <c r="M250" s="197"/>
      <c r="N250" s="198"/>
      <c r="O250" s="198"/>
      <c r="P250" s="198"/>
      <c r="Q250" s="198"/>
      <c r="R250" s="198"/>
      <c r="S250" s="198"/>
      <c r="T250" s="19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193" t="s">
        <v>147</v>
      </c>
      <c r="AU250" s="193" t="s">
        <v>146</v>
      </c>
      <c r="AV250" s="14" t="s">
        <v>146</v>
      </c>
      <c r="AW250" s="14" t="s">
        <v>30</v>
      </c>
      <c r="AX250" s="14" t="s">
        <v>73</v>
      </c>
      <c r="AY250" s="193" t="s">
        <v>137</v>
      </c>
    </row>
    <row r="251" s="14" customFormat="1">
      <c r="A251" s="14"/>
      <c r="B251" s="192"/>
      <c r="C251" s="14"/>
      <c r="D251" s="185" t="s">
        <v>147</v>
      </c>
      <c r="E251" s="193" t="s">
        <v>1</v>
      </c>
      <c r="F251" s="194" t="s">
        <v>316</v>
      </c>
      <c r="G251" s="14"/>
      <c r="H251" s="195">
        <v>21</v>
      </c>
      <c r="I251" s="196"/>
      <c r="J251" s="14"/>
      <c r="K251" s="14"/>
      <c r="L251" s="192"/>
      <c r="M251" s="197"/>
      <c r="N251" s="198"/>
      <c r="O251" s="198"/>
      <c r="P251" s="198"/>
      <c r="Q251" s="198"/>
      <c r="R251" s="198"/>
      <c r="S251" s="198"/>
      <c r="T251" s="19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193" t="s">
        <v>147</v>
      </c>
      <c r="AU251" s="193" t="s">
        <v>146</v>
      </c>
      <c r="AV251" s="14" t="s">
        <v>146</v>
      </c>
      <c r="AW251" s="14" t="s">
        <v>30</v>
      </c>
      <c r="AX251" s="14" t="s">
        <v>73</v>
      </c>
      <c r="AY251" s="193" t="s">
        <v>137</v>
      </c>
    </row>
    <row r="252" s="15" customFormat="1">
      <c r="A252" s="15"/>
      <c r="B252" s="200"/>
      <c r="C252" s="15"/>
      <c r="D252" s="185" t="s">
        <v>147</v>
      </c>
      <c r="E252" s="201" t="s">
        <v>1</v>
      </c>
      <c r="F252" s="202" t="s">
        <v>152</v>
      </c>
      <c r="G252" s="15"/>
      <c r="H252" s="203">
        <v>77</v>
      </c>
      <c r="I252" s="204"/>
      <c r="J252" s="15"/>
      <c r="K252" s="15"/>
      <c r="L252" s="200"/>
      <c r="M252" s="205"/>
      <c r="N252" s="206"/>
      <c r="O252" s="206"/>
      <c r="P252" s="206"/>
      <c r="Q252" s="206"/>
      <c r="R252" s="206"/>
      <c r="S252" s="206"/>
      <c r="T252" s="207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01" t="s">
        <v>147</v>
      </c>
      <c r="AU252" s="201" t="s">
        <v>146</v>
      </c>
      <c r="AV252" s="15" t="s">
        <v>145</v>
      </c>
      <c r="AW252" s="15" t="s">
        <v>30</v>
      </c>
      <c r="AX252" s="15" t="s">
        <v>80</v>
      </c>
      <c r="AY252" s="201" t="s">
        <v>137</v>
      </c>
    </row>
    <row r="253" s="2" customFormat="1" ht="16.5" customHeight="1">
      <c r="A253" s="37"/>
      <c r="B253" s="170"/>
      <c r="C253" s="208" t="s">
        <v>317</v>
      </c>
      <c r="D253" s="208" t="s">
        <v>169</v>
      </c>
      <c r="E253" s="209" t="s">
        <v>318</v>
      </c>
      <c r="F253" s="210" t="s">
        <v>319</v>
      </c>
      <c r="G253" s="211" t="s">
        <v>247</v>
      </c>
      <c r="H253" s="212">
        <v>56</v>
      </c>
      <c r="I253" s="213"/>
      <c r="J253" s="214">
        <f>ROUND(I253*H253,2)</f>
        <v>0</v>
      </c>
      <c r="K253" s="210" t="s">
        <v>144</v>
      </c>
      <c r="L253" s="215"/>
      <c r="M253" s="216" t="s">
        <v>1</v>
      </c>
      <c r="N253" s="217" t="s">
        <v>39</v>
      </c>
      <c r="O253" s="76"/>
      <c r="P253" s="180">
        <f>O253*H253</f>
        <v>0</v>
      </c>
      <c r="Q253" s="180">
        <v>0</v>
      </c>
      <c r="R253" s="180">
        <f>Q253*H253</f>
        <v>0</v>
      </c>
      <c r="S253" s="180">
        <v>0</v>
      </c>
      <c r="T253" s="18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82" t="s">
        <v>157</v>
      </c>
      <c r="AT253" s="182" t="s">
        <v>169</v>
      </c>
      <c r="AU253" s="182" t="s">
        <v>146</v>
      </c>
      <c r="AY253" s="18" t="s">
        <v>137</v>
      </c>
      <c r="BE253" s="183">
        <f>IF(N253="základní",J253,0)</f>
        <v>0</v>
      </c>
      <c r="BF253" s="183">
        <f>IF(N253="snížená",J253,0)</f>
        <v>0</v>
      </c>
      <c r="BG253" s="183">
        <f>IF(N253="zákl. přenesená",J253,0)</f>
        <v>0</v>
      </c>
      <c r="BH253" s="183">
        <f>IF(N253="sníž. přenesená",J253,0)</f>
        <v>0</v>
      </c>
      <c r="BI253" s="183">
        <f>IF(N253="nulová",J253,0)</f>
        <v>0</v>
      </c>
      <c r="BJ253" s="18" t="s">
        <v>146</v>
      </c>
      <c r="BK253" s="183">
        <f>ROUND(I253*H253,2)</f>
        <v>0</v>
      </c>
      <c r="BL253" s="18" t="s">
        <v>188</v>
      </c>
      <c r="BM253" s="182" t="s">
        <v>320</v>
      </c>
    </row>
    <row r="254" s="14" customFormat="1">
      <c r="A254" s="14"/>
      <c r="B254" s="192"/>
      <c r="C254" s="14"/>
      <c r="D254" s="185" t="s">
        <v>147</v>
      </c>
      <c r="E254" s="193" t="s">
        <v>1</v>
      </c>
      <c r="F254" s="194" t="s">
        <v>321</v>
      </c>
      <c r="G254" s="14"/>
      <c r="H254" s="195">
        <v>56</v>
      </c>
      <c r="I254" s="196"/>
      <c r="J254" s="14"/>
      <c r="K254" s="14"/>
      <c r="L254" s="192"/>
      <c r="M254" s="197"/>
      <c r="N254" s="198"/>
      <c r="O254" s="198"/>
      <c r="P254" s="198"/>
      <c r="Q254" s="198"/>
      <c r="R254" s="198"/>
      <c r="S254" s="198"/>
      <c r="T254" s="19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193" t="s">
        <v>147</v>
      </c>
      <c r="AU254" s="193" t="s">
        <v>146</v>
      </c>
      <c r="AV254" s="14" t="s">
        <v>146</v>
      </c>
      <c r="AW254" s="14" t="s">
        <v>30</v>
      </c>
      <c r="AX254" s="14" t="s">
        <v>73</v>
      </c>
      <c r="AY254" s="193" t="s">
        <v>137</v>
      </c>
    </row>
    <row r="255" s="15" customFormat="1">
      <c r="A255" s="15"/>
      <c r="B255" s="200"/>
      <c r="C255" s="15"/>
      <c r="D255" s="185" t="s">
        <v>147</v>
      </c>
      <c r="E255" s="201" t="s">
        <v>1</v>
      </c>
      <c r="F255" s="202" t="s">
        <v>152</v>
      </c>
      <c r="G255" s="15"/>
      <c r="H255" s="203">
        <v>56</v>
      </c>
      <c r="I255" s="204"/>
      <c r="J255" s="15"/>
      <c r="K255" s="15"/>
      <c r="L255" s="200"/>
      <c r="M255" s="205"/>
      <c r="N255" s="206"/>
      <c r="O255" s="206"/>
      <c r="P255" s="206"/>
      <c r="Q255" s="206"/>
      <c r="R255" s="206"/>
      <c r="S255" s="206"/>
      <c r="T255" s="207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01" t="s">
        <v>147</v>
      </c>
      <c r="AU255" s="201" t="s">
        <v>146</v>
      </c>
      <c r="AV255" s="15" t="s">
        <v>145</v>
      </c>
      <c r="AW255" s="15" t="s">
        <v>30</v>
      </c>
      <c r="AX255" s="15" t="s">
        <v>80</v>
      </c>
      <c r="AY255" s="201" t="s">
        <v>137</v>
      </c>
    </row>
    <row r="256" s="2" customFormat="1" ht="49.05" customHeight="1">
      <c r="A256" s="37"/>
      <c r="B256" s="170"/>
      <c r="C256" s="171" t="s">
        <v>238</v>
      </c>
      <c r="D256" s="171" t="s">
        <v>140</v>
      </c>
      <c r="E256" s="172" t="s">
        <v>322</v>
      </c>
      <c r="F256" s="173" t="s">
        <v>323</v>
      </c>
      <c r="G256" s="174" t="s">
        <v>210</v>
      </c>
      <c r="H256" s="175">
        <v>3.4830000000000001</v>
      </c>
      <c r="I256" s="176"/>
      <c r="J256" s="177">
        <f>ROUND(I256*H256,2)</f>
        <v>0</v>
      </c>
      <c r="K256" s="173" t="s">
        <v>144</v>
      </c>
      <c r="L256" s="38"/>
      <c r="M256" s="178" t="s">
        <v>1</v>
      </c>
      <c r="N256" s="179" t="s">
        <v>39</v>
      </c>
      <c r="O256" s="76"/>
      <c r="P256" s="180">
        <f>O256*H256</f>
        <v>0</v>
      </c>
      <c r="Q256" s="180">
        <v>0</v>
      </c>
      <c r="R256" s="180">
        <f>Q256*H256</f>
        <v>0</v>
      </c>
      <c r="S256" s="180">
        <v>0</v>
      </c>
      <c r="T256" s="18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82" t="s">
        <v>188</v>
      </c>
      <c r="AT256" s="182" t="s">
        <v>140</v>
      </c>
      <c r="AU256" s="182" t="s">
        <v>146</v>
      </c>
      <c r="AY256" s="18" t="s">
        <v>137</v>
      </c>
      <c r="BE256" s="183">
        <f>IF(N256="základní",J256,0)</f>
        <v>0</v>
      </c>
      <c r="BF256" s="183">
        <f>IF(N256="snížená",J256,0)</f>
        <v>0</v>
      </c>
      <c r="BG256" s="183">
        <f>IF(N256="zákl. přenesená",J256,0)</f>
        <v>0</v>
      </c>
      <c r="BH256" s="183">
        <f>IF(N256="sníž. přenesená",J256,0)</f>
        <v>0</v>
      </c>
      <c r="BI256" s="183">
        <f>IF(N256="nulová",J256,0)</f>
        <v>0</v>
      </c>
      <c r="BJ256" s="18" t="s">
        <v>146</v>
      </c>
      <c r="BK256" s="183">
        <f>ROUND(I256*H256,2)</f>
        <v>0</v>
      </c>
      <c r="BL256" s="18" t="s">
        <v>188</v>
      </c>
      <c r="BM256" s="182" t="s">
        <v>324</v>
      </c>
    </row>
    <row r="257" s="2" customFormat="1" ht="49.05" customHeight="1">
      <c r="A257" s="37"/>
      <c r="B257" s="170"/>
      <c r="C257" s="171" t="s">
        <v>325</v>
      </c>
      <c r="D257" s="171" t="s">
        <v>140</v>
      </c>
      <c r="E257" s="172" t="s">
        <v>326</v>
      </c>
      <c r="F257" s="173" t="s">
        <v>327</v>
      </c>
      <c r="G257" s="174" t="s">
        <v>210</v>
      </c>
      <c r="H257" s="175">
        <v>3.4830000000000001</v>
      </c>
      <c r="I257" s="176"/>
      <c r="J257" s="177">
        <f>ROUND(I257*H257,2)</f>
        <v>0</v>
      </c>
      <c r="K257" s="173" t="s">
        <v>144</v>
      </c>
      <c r="L257" s="38"/>
      <c r="M257" s="178" t="s">
        <v>1</v>
      </c>
      <c r="N257" s="179" t="s">
        <v>39</v>
      </c>
      <c r="O257" s="76"/>
      <c r="P257" s="180">
        <f>O257*H257</f>
        <v>0</v>
      </c>
      <c r="Q257" s="180">
        <v>0</v>
      </c>
      <c r="R257" s="180">
        <f>Q257*H257</f>
        <v>0</v>
      </c>
      <c r="S257" s="180">
        <v>0</v>
      </c>
      <c r="T257" s="18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82" t="s">
        <v>188</v>
      </c>
      <c r="AT257" s="182" t="s">
        <v>140</v>
      </c>
      <c r="AU257" s="182" t="s">
        <v>146</v>
      </c>
      <c r="AY257" s="18" t="s">
        <v>137</v>
      </c>
      <c r="BE257" s="183">
        <f>IF(N257="základní",J257,0)</f>
        <v>0</v>
      </c>
      <c r="BF257" s="183">
        <f>IF(N257="snížená",J257,0)</f>
        <v>0</v>
      </c>
      <c r="BG257" s="183">
        <f>IF(N257="zákl. přenesená",J257,0)</f>
        <v>0</v>
      </c>
      <c r="BH257" s="183">
        <f>IF(N257="sníž. přenesená",J257,0)</f>
        <v>0</v>
      </c>
      <c r="BI257" s="183">
        <f>IF(N257="nulová",J257,0)</f>
        <v>0</v>
      </c>
      <c r="BJ257" s="18" t="s">
        <v>146</v>
      </c>
      <c r="BK257" s="183">
        <f>ROUND(I257*H257,2)</f>
        <v>0</v>
      </c>
      <c r="BL257" s="18" t="s">
        <v>188</v>
      </c>
      <c r="BM257" s="182" t="s">
        <v>328</v>
      </c>
    </row>
    <row r="258" s="12" customFormat="1" ht="22.8" customHeight="1">
      <c r="A258" s="12"/>
      <c r="B258" s="157"/>
      <c r="C258" s="12"/>
      <c r="D258" s="158" t="s">
        <v>72</v>
      </c>
      <c r="E258" s="168" t="s">
        <v>329</v>
      </c>
      <c r="F258" s="168" t="s">
        <v>330</v>
      </c>
      <c r="G258" s="12"/>
      <c r="H258" s="12"/>
      <c r="I258" s="160"/>
      <c r="J258" s="169">
        <f>BK258</f>
        <v>0</v>
      </c>
      <c r="K258" s="12"/>
      <c r="L258" s="157"/>
      <c r="M258" s="162"/>
      <c r="N258" s="163"/>
      <c r="O258" s="163"/>
      <c r="P258" s="164">
        <f>SUM(P259:P273)</f>
        <v>0</v>
      </c>
      <c r="Q258" s="163"/>
      <c r="R258" s="164">
        <f>SUM(R259:R273)</f>
        <v>0</v>
      </c>
      <c r="S258" s="163"/>
      <c r="T258" s="165">
        <f>SUM(T259:T273)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158" t="s">
        <v>146</v>
      </c>
      <c r="AT258" s="166" t="s">
        <v>72</v>
      </c>
      <c r="AU258" s="166" t="s">
        <v>80</v>
      </c>
      <c r="AY258" s="158" t="s">
        <v>137</v>
      </c>
      <c r="BK258" s="167">
        <f>SUM(BK259:BK273)</f>
        <v>0</v>
      </c>
    </row>
    <row r="259" s="2" customFormat="1" ht="37.8" customHeight="1">
      <c r="A259" s="37"/>
      <c r="B259" s="170"/>
      <c r="C259" s="171" t="s">
        <v>242</v>
      </c>
      <c r="D259" s="171" t="s">
        <v>140</v>
      </c>
      <c r="E259" s="172" t="s">
        <v>331</v>
      </c>
      <c r="F259" s="173" t="s">
        <v>332</v>
      </c>
      <c r="G259" s="174" t="s">
        <v>143</v>
      </c>
      <c r="H259" s="175">
        <v>44.393999999999998</v>
      </c>
      <c r="I259" s="176"/>
      <c r="J259" s="177">
        <f>ROUND(I259*H259,2)</f>
        <v>0</v>
      </c>
      <c r="K259" s="173" t="s">
        <v>144</v>
      </c>
      <c r="L259" s="38"/>
      <c r="M259" s="178" t="s">
        <v>1</v>
      </c>
      <c r="N259" s="179" t="s">
        <v>39</v>
      </c>
      <c r="O259" s="76"/>
      <c r="P259" s="180">
        <f>O259*H259</f>
        <v>0</v>
      </c>
      <c r="Q259" s="180">
        <v>0</v>
      </c>
      <c r="R259" s="180">
        <f>Q259*H259</f>
        <v>0</v>
      </c>
      <c r="S259" s="180">
        <v>0</v>
      </c>
      <c r="T259" s="18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82" t="s">
        <v>188</v>
      </c>
      <c r="AT259" s="182" t="s">
        <v>140</v>
      </c>
      <c r="AU259" s="182" t="s">
        <v>146</v>
      </c>
      <c r="AY259" s="18" t="s">
        <v>137</v>
      </c>
      <c r="BE259" s="183">
        <f>IF(N259="základní",J259,0)</f>
        <v>0</v>
      </c>
      <c r="BF259" s="183">
        <f>IF(N259="snížená",J259,0)</f>
        <v>0</v>
      </c>
      <c r="BG259" s="183">
        <f>IF(N259="zákl. přenesená",J259,0)</f>
        <v>0</v>
      </c>
      <c r="BH259" s="183">
        <f>IF(N259="sníž. přenesená",J259,0)</f>
        <v>0</v>
      </c>
      <c r="BI259" s="183">
        <f>IF(N259="nulová",J259,0)</f>
        <v>0</v>
      </c>
      <c r="BJ259" s="18" t="s">
        <v>146</v>
      </c>
      <c r="BK259" s="183">
        <f>ROUND(I259*H259,2)</f>
        <v>0</v>
      </c>
      <c r="BL259" s="18" t="s">
        <v>188</v>
      </c>
      <c r="BM259" s="182" t="s">
        <v>333</v>
      </c>
    </row>
    <row r="260" s="2" customFormat="1">
      <c r="A260" s="37"/>
      <c r="B260" s="38"/>
      <c r="C260" s="37"/>
      <c r="D260" s="185" t="s">
        <v>254</v>
      </c>
      <c r="E260" s="37"/>
      <c r="F260" s="218" t="s">
        <v>334</v>
      </c>
      <c r="G260" s="37"/>
      <c r="H260" s="37"/>
      <c r="I260" s="219"/>
      <c r="J260" s="37"/>
      <c r="K260" s="37"/>
      <c r="L260" s="38"/>
      <c r="M260" s="220"/>
      <c r="N260" s="221"/>
      <c r="O260" s="76"/>
      <c r="P260" s="76"/>
      <c r="Q260" s="76"/>
      <c r="R260" s="76"/>
      <c r="S260" s="76"/>
      <c r="T260" s="7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8" t="s">
        <v>254</v>
      </c>
      <c r="AU260" s="18" t="s">
        <v>146</v>
      </c>
    </row>
    <row r="261" s="13" customFormat="1">
      <c r="A261" s="13"/>
      <c r="B261" s="184"/>
      <c r="C261" s="13"/>
      <c r="D261" s="185" t="s">
        <v>147</v>
      </c>
      <c r="E261" s="186" t="s">
        <v>1</v>
      </c>
      <c r="F261" s="187" t="s">
        <v>156</v>
      </c>
      <c r="G261" s="13"/>
      <c r="H261" s="186" t="s">
        <v>1</v>
      </c>
      <c r="I261" s="188"/>
      <c r="J261" s="13"/>
      <c r="K261" s="13"/>
      <c r="L261" s="184"/>
      <c r="M261" s="189"/>
      <c r="N261" s="190"/>
      <c r="O261" s="190"/>
      <c r="P261" s="190"/>
      <c r="Q261" s="190"/>
      <c r="R261" s="190"/>
      <c r="S261" s="190"/>
      <c r="T261" s="19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86" t="s">
        <v>147</v>
      </c>
      <c r="AU261" s="186" t="s">
        <v>146</v>
      </c>
      <c r="AV261" s="13" t="s">
        <v>80</v>
      </c>
      <c r="AW261" s="13" t="s">
        <v>30</v>
      </c>
      <c r="AX261" s="13" t="s">
        <v>73</v>
      </c>
      <c r="AY261" s="186" t="s">
        <v>137</v>
      </c>
    </row>
    <row r="262" s="13" customFormat="1">
      <c r="A262" s="13"/>
      <c r="B262" s="184"/>
      <c r="C262" s="13"/>
      <c r="D262" s="185" t="s">
        <v>147</v>
      </c>
      <c r="E262" s="186" t="s">
        <v>1</v>
      </c>
      <c r="F262" s="187" t="s">
        <v>148</v>
      </c>
      <c r="G262" s="13"/>
      <c r="H262" s="186" t="s">
        <v>1</v>
      </c>
      <c r="I262" s="188"/>
      <c r="J262" s="13"/>
      <c r="K262" s="13"/>
      <c r="L262" s="184"/>
      <c r="M262" s="189"/>
      <c r="N262" s="190"/>
      <c r="O262" s="190"/>
      <c r="P262" s="190"/>
      <c r="Q262" s="190"/>
      <c r="R262" s="190"/>
      <c r="S262" s="190"/>
      <c r="T262" s="19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86" t="s">
        <v>147</v>
      </c>
      <c r="AU262" s="186" t="s">
        <v>146</v>
      </c>
      <c r="AV262" s="13" t="s">
        <v>80</v>
      </c>
      <c r="AW262" s="13" t="s">
        <v>30</v>
      </c>
      <c r="AX262" s="13" t="s">
        <v>73</v>
      </c>
      <c r="AY262" s="186" t="s">
        <v>137</v>
      </c>
    </row>
    <row r="263" s="14" customFormat="1">
      <c r="A263" s="14"/>
      <c r="B263" s="192"/>
      <c r="C263" s="14"/>
      <c r="D263" s="185" t="s">
        <v>147</v>
      </c>
      <c r="E263" s="193" t="s">
        <v>1</v>
      </c>
      <c r="F263" s="194" t="s">
        <v>335</v>
      </c>
      <c r="G263" s="14"/>
      <c r="H263" s="195">
        <v>29.904</v>
      </c>
      <c r="I263" s="196"/>
      <c r="J263" s="14"/>
      <c r="K263" s="14"/>
      <c r="L263" s="192"/>
      <c r="M263" s="197"/>
      <c r="N263" s="198"/>
      <c r="O263" s="198"/>
      <c r="P263" s="198"/>
      <c r="Q263" s="198"/>
      <c r="R263" s="198"/>
      <c r="S263" s="198"/>
      <c r="T263" s="19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193" t="s">
        <v>147</v>
      </c>
      <c r="AU263" s="193" t="s">
        <v>146</v>
      </c>
      <c r="AV263" s="14" t="s">
        <v>146</v>
      </c>
      <c r="AW263" s="14" t="s">
        <v>30</v>
      </c>
      <c r="AX263" s="14" t="s">
        <v>73</v>
      </c>
      <c r="AY263" s="193" t="s">
        <v>137</v>
      </c>
    </row>
    <row r="264" s="13" customFormat="1">
      <c r="A264" s="13"/>
      <c r="B264" s="184"/>
      <c r="C264" s="13"/>
      <c r="D264" s="185" t="s">
        <v>147</v>
      </c>
      <c r="E264" s="186" t="s">
        <v>1</v>
      </c>
      <c r="F264" s="187" t="s">
        <v>150</v>
      </c>
      <c r="G264" s="13"/>
      <c r="H264" s="186" t="s">
        <v>1</v>
      </c>
      <c r="I264" s="188"/>
      <c r="J264" s="13"/>
      <c r="K264" s="13"/>
      <c r="L264" s="184"/>
      <c r="M264" s="189"/>
      <c r="N264" s="190"/>
      <c r="O264" s="190"/>
      <c r="P264" s="190"/>
      <c r="Q264" s="190"/>
      <c r="R264" s="190"/>
      <c r="S264" s="190"/>
      <c r="T264" s="19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86" t="s">
        <v>147</v>
      </c>
      <c r="AU264" s="186" t="s">
        <v>146</v>
      </c>
      <c r="AV264" s="13" t="s">
        <v>80</v>
      </c>
      <c r="AW264" s="13" t="s">
        <v>30</v>
      </c>
      <c r="AX264" s="13" t="s">
        <v>73</v>
      </c>
      <c r="AY264" s="186" t="s">
        <v>137</v>
      </c>
    </row>
    <row r="265" s="14" customFormat="1">
      <c r="A265" s="14"/>
      <c r="B265" s="192"/>
      <c r="C265" s="14"/>
      <c r="D265" s="185" t="s">
        <v>147</v>
      </c>
      <c r="E265" s="193" t="s">
        <v>1</v>
      </c>
      <c r="F265" s="194" t="s">
        <v>336</v>
      </c>
      <c r="G265" s="14"/>
      <c r="H265" s="195">
        <v>14.49</v>
      </c>
      <c r="I265" s="196"/>
      <c r="J265" s="14"/>
      <c r="K265" s="14"/>
      <c r="L265" s="192"/>
      <c r="M265" s="197"/>
      <c r="N265" s="198"/>
      <c r="O265" s="198"/>
      <c r="P265" s="198"/>
      <c r="Q265" s="198"/>
      <c r="R265" s="198"/>
      <c r="S265" s="198"/>
      <c r="T265" s="19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193" t="s">
        <v>147</v>
      </c>
      <c r="AU265" s="193" t="s">
        <v>146</v>
      </c>
      <c r="AV265" s="14" t="s">
        <v>146</v>
      </c>
      <c r="AW265" s="14" t="s">
        <v>30</v>
      </c>
      <c r="AX265" s="14" t="s">
        <v>73</v>
      </c>
      <c r="AY265" s="193" t="s">
        <v>137</v>
      </c>
    </row>
    <row r="266" s="15" customFormat="1">
      <c r="A266" s="15"/>
      <c r="B266" s="200"/>
      <c r="C266" s="15"/>
      <c r="D266" s="185" t="s">
        <v>147</v>
      </c>
      <c r="E266" s="201" t="s">
        <v>1</v>
      </c>
      <c r="F266" s="202" t="s">
        <v>152</v>
      </c>
      <c r="G266" s="15"/>
      <c r="H266" s="203">
        <v>44.393999999999998</v>
      </c>
      <c r="I266" s="204"/>
      <c r="J266" s="15"/>
      <c r="K266" s="15"/>
      <c r="L266" s="200"/>
      <c r="M266" s="205"/>
      <c r="N266" s="206"/>
      <c r="O266" s="206"/>
      <c r="P266" s="206"/>
      <c r="Q266" s="206"/>
      <c r="R266" s="206"/>
      <c r="S266" s="206"/>
      <c r="T266" s="207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01" t="s">
        <v>147</v>
      </c>
      <c r="AU266" s="201" t="s">
        <v>146</v>
      </c>
      <c r="AV266" s="15" t="s">
        <v>145</v>
      </c>
      <c r="AW266" s="15" t="s">
        <v>30</v>
      </c>
      <c r="AX266" s="15" t="s">
        <v>80</v>
      </c>
      <c r="AY266" s="201" t="s">
        <v>137</v>
      </c>
    </row>
    <row r="267" s="2" customFormat="1" ht="44.25" customHeight="1">
      <c r="A267" s="37"/>
      <c r="B267" s="170"/>
      <c r="C267" s="171" t="s">
        <v>337</v>
      </c>
      <c r="D267" s="171" t="s">
        <v>140</v>
      </c>
      <c r="E267" s="172" t="s">
        <v>338</v>
      </c>
      <c r="F267" s="173" t="s">
        <v>339</v>
      </c>
      <c r="G267" s="174" t="s">
        <v>143</v>
      </c>
      <c r="H267" s="175">
        <v>44.393999999999998</v>
      </c>
      <c r="I267" s="176"/>
      <c r="J267" s="177">
        <f>ROUND(I267*H267,2)</f>
        <v>0</v>
      </c>
      <c r="K267" s="173" t="s">
        <v>144</v>
      </c>
      <c r="L267" s="38"/>
      <c r="M267" s="178" t="s">
        <v>1</v>
      </c>
      <c r="N267" s="179" t="s">
        <v>39</v>
      </c>
      <c r="O267" s="76"/>
      <c r="P267" s="180">
        <f>O267*H267</f>
        <v>0</v>
      </c>
      <c r="Q267" s="180">
        <v>0</v>
      </c>
      <c r="R267" s="180">
        <f>Q267*H267</f>
        <v>0</v>
      </c>
      <c r="S267" s="180">
        <v>0</v>
      </c>
      <c r="T267" s="18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82" t="s">
        <v>188</v>
      </c>
      <c r="AT267" s="182" t="s">
        <v>140</v>
      </c>
      <c r="AU267" s="182" t="s">
        <v>146</v>
      </c>
      <c r="AY267" s="18" t="s">
        <v>137</v>
      </c>
      <c r="BE267" s="183">
        <f>IF(N267="základní",J267,0)</f>
        <v>0</v>
      </c>
      <c r="BF267" s="183">
        <f>IF(N267="snížená",J267,0)</f>
        <v>0</v>
      </c>
      <c r="BG267" s="183">
        <f>IF(N267="zákl. přenesená",J267,0)</f>
        <v>0</v>
      </c>
      <c r="BH267" s="183">
        <f>IF(N267="sníž. přenesená",J267,0)</f>
        <v>0</v>
      </c>
      <c r="BI267" s="183">
        <f>IF(N267="nulová",J267,0)</f>
        <v>0</v>
      </c>
      <c r="BJ267" s="18" t="s">
        <v>146</v>
      </c>
      <c r="BK267" s="183">
        <f>ROUND(I267*H267,2)</f>
        <v>0</v>
      </c>
      <c r="BL267" s="18" t="s">
        <v>188</v>
      </c>
      <c r="BM267" s="182" t="s">
        <v>340</v>
      </c>
    </row>
    <row r="268" s="13" customFormat="1">
      <c r="A268" s="13"/>
      <c r="B268" s="184"/>
      <c r="C268" s="13"/>
      <c r="D268" s="185" t="s">
        <v>147</v>
      </c>
      <c r="E268" s="186" t="s">
        <v>1</v>
      </c>
      <c r="F268" s="187" t="s">
        <v>156</v>
      </c>
      <c r="G268" s="13"/>
      <c r="H268" s="186" t="s">
        <v>1</v>
      </c>
      <c r="I268" s="188"/>
      <c r="J268" s="13"/>
      <c r="K268" s="13"/>
      <c r="L268" s="184"/>
      <c r="M268" s="189"/>
      <c r="N268" s="190"/>
      <c r="O268" s="190"/>
      <c r="P268" s="190"/>
      <c r="Q268" s="190"/>
      <c r="R268" s="190"/>
      <c r="S268" s="190"/>
      <c r="T268" s="19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86" t="s">
        <v>147</v>
      </c>
      <c r="AU268" s="186" t="s">
        <v>146</v>
      </c>
      <c r="AV268" s="13" t="s">
        <v>80</v>
      </c>
      <c r="AW268" s="13" t="s">
        <v>30</v>
      </c>
      <c r="AX268" s="13" t="s">
        <v>73</v>
      </c>
      <c r="AY268" s="186" t="s">
        <v>137</v>
      </c>
    </row>
    <row r="269" s="13" customFormat="1">
      <c r="A269" s="13"/>
      <c r="B269" s="184"/>
      <c r="C269" s="13"/>
      <c r="D269" s="185" t="s">
        <v>147</v>
      </c>
      <c r="E269" s="186" t="s">
        <v>1</v>
      </c>
      <c r="F269" s="187" t="s">
        <v>148</v>
      </c>
      <c r="G269" s="13"/>
      <c r="H269" s="186" t="s">
        <v>1</v>
      </c>
      <c r="I269" s="188"/>
      <c r="J269" s="13"/>
      <c r="K269" s="13"/>
      <c r="L269" s="184"/>
      <c r="M269" s="189"/>
      <c r="N269" s="190"/>
      <c r="O269" s="190"/>
      <c r="P269" s="190"/>
      <c r="Q269" s="190"/>
      <c r="R269" s="190"/>
      <c r="S269" s="190"/>
      <c r="T269" s="19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86" t="s">
        <v>147</v>
      </c>
      <c r="AU269" s="186" t="s">
        <v>146</v>
      </c>
      <c r="AV269" s="13" t="s">
        <v>80</v>
      </c>
      <c r="AW269" s="13" t="s">
        <v>30</v>
      </c>
      <c r="AX269" s="13" t="s">
        <v>73</v>
      </c>
      <c r="AY269" s="186" t="s">
        <v>137</v>
      </c>
    </row>
    <row r="270" s="14" customFormat="1">
      <c r="A270" s="14"/>
      <c r="B270" s="192"/>
      <c r="C270" s="14"/>
      <c r="D270" s="185" t="s">
        <v>147</v>
      </c>
      <c r="E270" s="193" t="s">
        <v>1</v>
      </c>
      <c r="F270" s="194" t="s">
        <v>335</v>
      </c>
      <c r="G270" s="14"/>
      <c r="H270" s="195">
        <v>29.904</v>
      </c>
      <c r="I270" s="196"/>
      <c r="J270" s="14"/>
      <c r="K270" s="14"/>
      <c r="L270" s="192"/>
      <c r="M270" s="197"/>
      <c r="N270" s="198"/>
      <c r="O270" s="198"/>
      <c r="P270" s="198"/>
      <c r="Q270" s="198"/>
      <c r="R270" s="198"/>
      <c r="S270" s="198"/>
      <c r="T270" s="19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193" t="s">
        <v>147</v>
      </c>
      <c r="AU270" s="193" t="s">
        <v>146</v>
      </c>
      <c r="AV270" s="14" t="s">
        <v>146</v>
      </c>
      <c r="AW270" s="14" t="s">
        <v>30</v>
      </c>
      <c r="AX270" s="14" t="s">
        <v>73</v>
      </c>
      <c r="AY270" s="193" t="s">
        <v>137</v>
      </c>
    </row>
    <row r="271" s="13" customFormat="1">
      <c r="A271" s="13"/>
      <c r="B271" s="184"/>
      <c r="C271" s="13"/>
      <c r="D271" s="185" t="s">
        <v>147</v>
      </c>
      <c r="E271" s="186" t="s">
        <v>1</v>
      </c>
      <c r="F271" s="187" t="s">
        <v>150</v>
      </c>
      <c r="G271" s="13"/>
      <c r="H271" s="186" t="s">
        <v>1</v>
      </c>
      <c r="I271" s="188"/>
      <c r="J271" s="13"/>
      <c r="K271" s="13"/>
      <c r="L271" s="184"/>
      <c r="M271" s="189"/>
      <c r="N271" s="190"/>
      <c r="O271" s="190"/>
      <c r="P271" s="190"/>
      <c r="Q271" s="190"/>
      <c r="R271" s="190"/>
      <c r="S271" s="190"/>
      <c r="T271" s="19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86" t="s">
        <v>147</v>
      </c>
      <c r="AU271" s="186" t="s">
        <v>146</v>
      </c>
      <c r="AV271" s="13" t="s">
        <v>80</v>
      </c>
      <c r="AW271" s="13" t="s">
        <v>30</v>
      </c>
      <c r="AX271" s="13" t="s">
        <v>73</v>
      </c>
      <c r="AY271" s="186" t="s">
        <v>137</v>
      </c>
    </row>
    <row r="272" s="14" customFormat="1">
      <c r="A272" s="14"/>
      <c r="B272" s="192"/>
      <c r="C272" s="14"/>
      <c r="D272" s="185" t="s">
        <v>147</v>
      </c>
      <c r="E272" s="193" t="s">
        <v>1</v>
      </c>
      <c r="F272" s="194" t="s">
        <v>336</v>
      </c>
      <c r="G272" s="14"/>
      <c r="H272" s="195">
        <v>14.49</v>
      </c>
      <c r="I272" s="196"/>
      <c r="J272" s="14"/>
      <c r="K272" s="14"/>
      <c r="L272" s="192"/>
      <c r="M272" s="197"/>
      <c r="N272" s="198"/>
      <c r="O272" s="198"/>
      <c r="P272" s="198"/>
      <c r="Q272" s="198"/>
      <c r="R272" s="198"/>
      <c r="S272" s="198"/>
      <c r="T272" s="19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193" t="s">
        <v>147</v>
      </c>
      <c r="AU272" s="193" t="s">
        <v>146</v>
      </c>
      <c r="AV272" s="14" t="s">
        <v>146</v>
      </c>
      <c r="AW272" s="14" t="s">
        <v>30</v>
      </c>
      <c r="AX272" s="14" t="s">
        <v>73</v>
      </c>
      <c r="AY272" s="193" t="s">
        <v>137</v>
      </c>
    </row>
    <row r="273" s="15" customFormat="1">
      <c r="A273" s="15"/>
      <c r="B273" s="200"/>
      <c r="C273" s="15"/>
      <c r="D273" s="185" t="s">
        <v>147</v>
      </c>
      <c r="E273" s="201" t="s">
        <v>1</v>
      </c>
      <c r="F273" s="202" t="s">
        <v>152</v>
      </c>
      <c r="G273" s="15"/>
      <c r="H273" s="203">
        <v>44.393999999999998</v>
      </c>
      <c r="I273" s="204"/>
      <c r="J273" s="15"/>
      <c r="K273" s="15"/>
      <c r="L273" s="200"/>
      <c r="M273" s="205"/>
      <c r="N273" s="206"/>
      <c r="O273" s="206"/>
      <c r="P273" s="206"/>
      <c r="Q273" s="206"/>
      <c r="R273" s="206"/>
      <c r="S273" s="206"/>
      <c r="T273" s="207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01" t="s">
        <v>147</v>
      </c>
      <c r="AU273" s="201" t="s">
        <v>146</v>
      </c>
      <c r="AV273" s="15" t="s">
        <v>145</v>
      </c>
      <c r="AW273" s="15" t="s">
        <v>30</v>
      </c>
      <c r="AX273" s="15" t="s">
        <v>80</v>
      </c>
      <c r="AY273" s="201" t="s">
        <v>137</v>
      </c>
    </row>
    <row r="274" s="12" customFormat="1" ht="22.8" customHeight="1">
      <c r="A274" s="12"/>
      <c r="B274" s="157"/>
      <c r="C274" s="12"/>
      <c r="D274" s="158" t="s">
        <v>72</v>
      </c>
      <c r="E274" s="168" t="s">
        <v>341</v>
      </c>
      <c r="F274" s="168" t="s">
        <v>342</v>
      </c>
      <c r="G274" s="12"/>
      <c r="H274" s="12"/>
      <c r="I274" s="160"/>
      <c r="J274" s="169">
        <f>BK274</f>
        <v>0</v>
      </c>
      <c r="K274" s="12"/>
      <c r="L274" s="157"/>
      <c r="M274" s="162"/>
      <c r="N274" s="163"/>
      <c r="O274" s="163"/>
      <c r="P274" s="164">
        <f>SUM(P275:P322)</f>
        <v>0</v>
      </c>
      <c r="Q274" s="163"/>
      <c r="R274" s="164">
        <f>SUM(R275:R322)</f>
        <v>0</v>
      </c>
      <c r="S274" s="163"/>
      <c r="T274" s="165">
        <f>SUM(T275:T322)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158" t="s">
        <v>146</v>
      </c>
      <c r="AT274" s="166" t="s">
        <v>72</v>
      </c>
      <c r="AU274" s="166" t="s">
        <v>80</v>
      </c>
      <c r="AY274" s="158" t="s">
        <v>137</v>
      </c>
      <c r="BK274" s="167">
        <f>SUM(BK275:BK322)</f>
        <v>0</v>
      </c>
    </row>
    <row r="275" s="2" customFormat="1" ht="24.15" customHeight="1">
      <c r="A275" s="37"/>
      <c r="B275" s="170"/>
      <c r="C275" s="171" t="s">
        <v>248</v>
      </c>
      <c r="D275" s="171" t="s">
        <v>140</v>
      </c>
      <c r="E275" s="172" t="s">
        <v>343</v>
      </c>
      <c r="F275" s="173" t="s">
        <v>344</v>
      </c>
      <c r="G275" s="174" t="s">
        <v>143</v>
      </c>
      <c r="H275" s="175">
        <v>198</v>
      </c>
      <c r="I275" s="176"/>
      <c r="J275" s="177">
        <f>ROUND(I275*H275,2)</f>
        <v>0</v>
      </c>
      <c r="K275" s="173" t="s">
        <v>144</v>
      </c>
      <c r="L275" s="38"/>
      <c r="M275" s="178" t="s">
        <v>1</v>
      </c>
      <c r="N275" s="179" t="s">
        <v>39</v>
      </c>
      <c r="O275" s="76"/>
      <c r="P275" s="180">
        <f>O275*H275</f>
        <v>0</v>
      </c>
      <c r="Q275" s="180">
        <v>0</v>
      </c>
      <c r="R275" s="180">
        <f>Q275*H275</f>
        <v>0</v>
      </c>
      <c r="S275" s="180">
        <v>0</v>
      </c>
      <c r="T275" s="181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82" t="s">
        <v>188</v>
      </c>
      <c r="AT275" s="182" t="s">
        <v>140</v>
      </c>
      <c r="AU275" s="182" t="s">
        <v>146</v>
      </c>
      <c r="AY275" s="18" t="s">
        <v>137</v>
      </c>
      <c r="BE275" s="183">
        <f>IF(N275="základní",J275,0)</f>
        <v>0</v>
      </c>
      <c r="BF275" s="183">
        <f>IF(N275="snížená",J275,0)</f>
        <v>0</v>
      </c>
      <c r="BG275" s="183">
        <f>IF(N275="zákl. přenesená",J275,0)</f>
        <v>0</v>
      </c>
      <c r="BH275" s="183">
        <f>IF(N275="sníž. přenesená",J275,0)</f>
        <v>0</v>
      </c>
      <c r="BI275" s="183">
        <f>IF(N275="nulová",J275,0)</f>
        <v>0</v>
      </c>
      <c r="BJ275" s="18" t="s">
        <v>146</v>
      </c>
      <c r="BK275" s="183">
        <f>ROUND(I275*H275,2)</f>
        <v>0</v>
      </c>
      <c r="BL275" s="18" t="s">
        <v>188</v>
      </c>
      <c r="BM275" s="182" t="s">
        <v>345</v>
      </c>
    </row>
    <row r="276" s="13" customFormat="1">
      <c r="A276" s="13"/>
      <c r="B276" s="184"/>
      <c r="C276" s="13"/>
      <c r="D276" s="185" t="s">
        <v>147</v>
      </c>
      <c r="E276" s="186" t="s">
        <v>1</v>
      </c>
      <c r="F276" s="187" t="s">
        <v>346</v>
      </c>
      <c r="G276" s="13"/>
      <c r="H276" s="186" t="s">
        <v>1</v>
      </c>
      <c r="I276" s="188"/>
      <c r="J276" s="13"/>
      <c r="K276" s="13"/>
      <c r="L276" s="184"/>
      <c r="M276" s="189"/>
      <c r="N276" s="190"/>
      <c r="O276" s="190"/>
      <c r="P276" s="190"/>
      <c r="Q276" s="190"/>
      <c r="R276" s="190"/>
      <c r="S276" s="190"/>
      <c r="T276" s="19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86" t="s">
        <v>147</v>
      </c>
      <c r="AU276" s="186" t="s">
        <v>146</v>
      </c>
      <c r="AV276" s="13" t="s">
        <v>80</v>
      </c>
      <c r="AW276" s="13" t="s">
        <v>30</v>
      </c>
      <c r="AX276" s="13" t="s">
        <v>73</v>
      </c>
      <c r="AY276" s="186" t="s">
        <v>137</v>
      </c>
    </row>
    <row r="277" s="13" customFormat="1">
      <c r="A277" s="13"/>
      <c r="B277" s="184"/>
      <c r="C277" s="13"/>
      <c r="D277" s="185" t="s">
        <v>147</v>
      </c>
      <c r="E277" s="186" t="s">
        <v>1</v>
      </c>
      <c r="F277" s="187" t="s">
        <v>148</v>
      </c>
      <c r="G277" s="13"/>
      <c r="H277" s="186" t="s">
        <v>1</v>
      </c>
      <c r="I277" s="188"/>
      <c r="J277" s="13"/>
      <c r="K277" s="13"/>
      <c r="L277" s="184"/>
      <c r="M277" s="189"/>
      <c r="N277" s="190"/>
      <c r="O277" s="190"/>
      <c r="P277" s="190"/>
      <c r="Q277" s="190"/>
      <c r="R277" s="190"/>
      <c r="S277" s="190"/>
      <c r="T277" s="19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86" t="s">
        <v>147</v>
      </c>
      <c r="AU277" s="186" t="s">
        <v>146</v>
      </c>
      <c r="AV277" s="13" t="s">
        <v>80</v>
      </c>
      <c r="AW277" s="13" t="s">
        <v>30</v>
      </c>
      <c r="AX277" s="13" t="s">
        <v>73</v>
      </c>
      <c r="AY277" s="186" t="s">
        <v>137</v>
      </c>
    </row>
    <row r="278" s="14" customFormat="1">
      <c r="A278" s="14"/>
      <c r="B278" s="192"/>
      <c r="C278" s="14"/>
      <c r="D278" s="185" t="s">
        <v>147</v>
      </c>
      <c r="E278" s="193" t="s">
        <v>1</v>
      </c>
      <c r="F278" s="194" t="s">
        <v>347</v>
      </c>
      <c r="G278" s="14"/>
      <c r="H278" s="195">
        <v>144</v>
      </c>
      <c r="I278" s="196"/>
      <c r="J278" s="14"/>
      <c r="K278" s="14"/>
      <c r="L278" s="192"/>
      <c r="M278" s="197"/>
      <c r="N278" s="198"/>
      <c r="O278" s="198"/>
      <c r="P278" s="198"/>
      <c r="Q278" s="198"/>
      <c r="R278" s="198"/>
      <c r="S278" s="198"/>
      <c r="T278" s="19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193" t="s">
        <v>147</v>
      </c>
      <c r="AU278" s="193" t="s">
        <v>146</v>
      </c>
      <c r="AV278" s="14" t="s">
        <v>146</v>
      </c>
      <c r="AW278" s="14" t="s">
        <v>30</v>
      </c>
      <c r="AX278" s="14" t="s">
        <v>73</v>
      </c>
      <c r="AY278" s="193" t="s">
        <v>137</v>
      </c>
    </row>
    <row r="279" s="13" customFormat="1">
      <c r="A279" s="13"/>
      <c r="B279" s="184"/>
      <c r="C279" s="13"/>
      <c r="D279" s="185" t="s">
        <v>147</v>
      </c>
      <c r="E279" s="186" t="s">
        <v>1</v>
      </c>
      <c r="F279" s="187" t="s">
        <v>150</v>
      </c>
      <c r="G279" s="13"/>
      <c r="H279" s="186" t="s">
        <v>1</v>
      </c>
      <c r="I279" s="188"/>
      <c r="J279" s="13"/>
      <c r="K279" s="13"/>
      <c r="L279" s="184"/>
      <c r="M279" s="189"/>
      <c r="N279" s="190"/>
      <c r="O279" s="190"/>
      <c r="P279" s="190"/>
      <c r="Q279" s="190"/>
      <c r="R279" s="190"/>
      <c r="S279" s="190"/>
      <c r="T279" s="19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86" t="s">
        <v>147</v>
      </c>
      <c r="AU279" s="186" t="s">
        <v>146</v>
      </c>
      <c r="AV279" s="13" t="s">
        <v>80</v>
      </c>
      <c r="AW279" s="13" t="s">
        <v>30</v>
      </c>
      <c r="AX279" s="13" t="s">
        <v>73</v>
      </c>
      <c r="AY279" s="186" t="s">
        <v>137</v>
      </c>
    </row>
    <row r="280" s="14" customFormat="1">
      <c r="A280" s="14"/>
      <c r="B280" s="192"/>
      <c r="C280" s="14"/>
      <c r="D280" s="185" t="s">
        <v>147</v>
      </c>
      <c r="E280" s="193" t="s">
        <v>1</v>
      </c>
      <c r="F280" s="194" t="s">
        <v>348</v>
      </c>
      <c r="G280" s="14"/>
      <c r="H280" s="195">
        <v>54</v>
      </c>
      <c r="I280" s="196"/>
      <c r="J280" s="14"/>
      <c r="K280" s="14"/>
      <c r="L280" s="192"/>
      <c r="M280" s="197"/>
      <c r="N280" s="198"/>
      <c r="O280" s="198"/>
      <c r="P280" s="198"/>
      <c r="Q280" s="198"/>
      <c r="R280" s="198"/>
      <c r="S280" s="198"/>
      <c r="T280" s="19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193" t="s">
        <v>147</v>
      </c>
      <c r="AU280" s="193" t="s">
        <v>146</v>
      </c>
      <c r="AV280" s="14" t="s">
        <v>146</v>
      </c>
      <c r="AW280" s="14" t="s">
        <v>30</v>
      </c>
      <c r="AX280" s="14" t="s">
        <v>73</v>
      </c>
      <c r="AY280" s="193" t="s">
        <v>137</v>
      </c>
    </row>
    <row r="281" s="15" customFormat="1">
      <c r="A281" s="15"/>
      <c r="B281" s="200"/>
      <c r="C281" s="15"/>
      <c r="D281" s="185" t="s">
        <v>147</v>
      </c>
      <c r="E281" s="201" t="s">
        <v>1</v>
      </c>
      <c r="F281" s="202" t="s">
        <v>152</v>
      </c>
      <c r="G281" s="15"/>
      <c r="H281" s="203">
        <v>198</v>
      </c>
      <c r="I281" s="204"/>
      <c r="J281" s="15"/>
      <c r="K281" s="15"/>
      <c r="L281" s="200"/>
      <c r="M281" s="205"/>
      <c r="N281" s="206"/>
      <c r="O281" s="206"/>
      <c r="P281" s="206"/>
      <c r="Q281" s="206"/>
      <c r="R281" s="206"/>
      <c r="S281" s="206"/>
      <c r="T281" s="207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01" t="s">
        <v>147</v>
      </c>
      <c r="AU281" s="201" t="s">
        <v>146</v>
      </c>
      <c r="AV281" s="15" t="s">
        <v>145</v>
      </c>
      <c r="AW281" s="15" t="s">
        <v>30</v>
      </c>
      <c r="AX281" s="15" t="s">
        <v>80</v>
      </c>
      <c r="AY281" s="201" t="s">
        <v>137</v>
      </c>
    </row>
    <row r="282" s="2" customFormat="1" ht="16.5" customHeight="1">
      <c r="A282" s="37"/>
      <c r="B282" s="170"/>
      <c r="C282" s="208" t="s">
        <v>349</v>
      </c>
      <c r="D282" s="208" t="s">
        <v>169</v>
      </c>
      <c r="E282" s="209" t="s">
        <v>350</v>
      </c>
      <c r="F282" s="210" t="s">
        <v>351</v>
      </c>
      <c r="G282" s="211" t="s">
        <v>143</v>
      </c>
      <c r="H282" s="212">
        <v>207.90000000000001</v>
      </c>
      <c r="I282" s="213"/>
      <c r="J282" s="214">
        <f>ROUND(I282*H282,2)</f>
        <v>0</v>
      </c>
      <c r="K282" s="210" t="s">
        <v>144</v>
      </c>
      <c r="L282" s="215"/>
      <c r="M282" s="216" t="s">
        <v>1</v>
      </c>
      <c r="N282" s="217" t="s">
        <v>39</v>
      </c>
      <c r="O282" s="76"/>
      <c r="P282" s="180">
        <f>O282*H282</f>
        <v>0</v>
      </c>
      <c r="Q282" s="180">
        <v>0</v>
      </c>
      <c r="R282" s="180">
        <f>Q282*H282</f>
        <v>0</v>
      </c>
      <c r="S282" s="180">
        <v>0</v>
      </c>
      <c r="T282" s="181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82" t="s">
        <v>157</v>
      </c>
      <c r="AT282" s="182" t="s">
        <v>169</v>
      </c>
      <c r="AU282" s="182" t="s">
        <v>146</v>
      </c>
      <c r="AY282" s="18" t="s">
        <v>137</v>
      </c>
      <c r="BE282" s="183">
        <f>IF(N282="základní",J282,0)</f>
        <v>0</v>
      </c>
      <c r="BF282" s="183">
        <f>IF(N282="snížená",J282,0)</f>
        <v>0</v>
      </c>
      <c r="BG282" s="183">
        <f>IF(N282="zákl. přenesená",J282,0)</f>
        <v>0</v>
      </c>
      <c r="BH282" s="183">
        <f>IF(N282="sníž. přenesená",J282,0)</f>
        <v>0</v>
      </c>
      <c r="BI282" s="183">
        <f>IF(N282="nulová",J282,0)</f>
        <v>0</v>
      </c>
      <c r="BJ282" s="18" t="s">
        <v>146</v>
      </c>
      <c r="BK282" s="183">
        <f>ROUND(I282*H282,2)</f>
        <v>0</v>
      </c>
      <c r="BL282" s="18" t="s">
        <v>188</v>
      </c>
      <c r="BM282" s="182" t="s">
        <v>352</v>
      </c>
    </row>
    <row r="283" s="14" customFormat="1">
      <c r="A283" s="14"/>
      <c r="B283" s="192"/>
      <c r="C283" s="14"/>
      <c r="D283" s="185" t="s">
        <v>147</v>
      </c>
      <c r="E283" s="193" t="s">
        <v>1</v>
      </c>
      <c r="F283" s="194" t="s">
        <v>353</v>
      </c>
      <c r="G283" s="14"/>
      <c r="H283" s="195">
        <v>207.90000000000001</v>
      </c>
      <c r="I283" s="196"/>
      <c r="J283" s="14"/>
      <c r="K283" s="14"/>
      <c r="L283" s="192"/>
      <c r="M283" s="197"/>
      <c r="N283" s="198"/>
      <c r="O283" s="198"/>
      <c r="P283" s="198"/>
      <c r="Q283" s="198"/>
      <c r="R283" s="198"/>
      <c r="S283" s="198"/>
      <c r="T283" s="19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193" t="s">
        <v>147</v>
      </c>
      <c r="AU283" s="193" t="s">
        <v>146</v>
      </c>
      <c r="AV283" s="14" t="s">
        <v>146</v>
      </c>
      <c r="AW283" s="14" t="s">
        <v>30</v>
      </c>
      <c r="AX283" s="14" t="s">
        <v>73</v>
      </c>
      <c r="AY283" s="193" t="s">
        <v>137</v>
      </c>
    </row>
    <row r="284" s="15" customFormat="1">
      <c r="A284" s="15"/>
      <c r="B284" s="200"/>
      <c r="C284" s="15"/>
      <c r="D284" s="185" t="s">
        <v>147</v>
      </c>
      <c r="E284" s="201" t="s">
        <v>1</v>
      </c>
      <c r="F284" s="202" t="s">
        <v>152</v>
      </c>
      <c r="G284" s="15"/>
      <c r="H284" s="203">
        <v>207.90000000000001</v>
      </c>
      <c r="I284" s="204"/>
      <c r="J284" s="15"/>
      <c r="K284" s="15"/>
      <c r="L284" s="200"/>
      <c r="M284" s="205"/>
      <c r="N284" s="206"/>
      <c r="O284" s="206"/>
      <c r="P284" s="206"/>
      <c r="Q284" s="206"/>
      <c r="R284" s="206"/>
      <c r="S284" s="206"/>
      <c r="T284" s="207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01" t="s">
        <v>147</v>
      </c>
      <c r="AU284" s="201" t="s">
        <v>146</v>
      </c>
      <c r="AV284" s="15" t="s">
        <v>145</v>
      </c>
      <c r="AW284" s="15" t="s">
        <v>30</v>
      </c>
      <c r="AX284" s="15" t="s">
        <v>80</v>
      </c>
      <c r="AY284" s="201" t="s">
        <v>137</v>
      </c>
    </row>
    <row r="285" s="2" customFormat="1" ht="44.25" customHeight="1">
      <c r="A285" s="37"/>
      <c r="B285" s="170"/>
      <c r="C285" s="171" t="s">
        <v>253</v>
      </c>
      <c r="D285" s="171" t="s">
        <v>140</v>
      </c>
      <c r="E285" s="172" t="s">
        <v>354</v>
      </c>
      <c r="F285" s="173" t="s">
        <v>355</v>
      </c>
      <c r="G285" s="174" t="s">
        <v>143</v>
      </c>
      <c r="H285" s="175">
        <v>110.19</v>
      </c>
      <c r="I285" s="176"/>
      <c r="J285" s="177">
        <f>ROUND(I285*H285,2)</f>
        <v>0</v>
      </c>
      <c r="K285" s="173" t="s">
        <v>144</v>
      </c>
      <c r="L285" s="38"/>
      <c r="M285" s="178" t="s">
        <v>1</v>
      </c>
      <c r="N285" s="179" t="s">
        <v>39</v>
      </c>
      <c r="O285" s="76"/>
      <c r="P285" s="180">
        <f>O285*H285</f>
        <v>0</v>
      </c>
      <c r="Q285" s="180">
        <v>0</v>
      </c>
      <c r="R285" s="180">
        <f>Q285*H285</f>
        <v>0</v>
      </c>
      <c r="S285" s="180">
        <v>0</v>
      </c>
      <c r="T285" s="181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82" t="s">
        <v>188</v>
      </c>
      <c r="AT285" s="182" t="s">
        <v>140</v>
      </c>
      <c r="AU285" s="182" t="s">
        <v>146</v>
      </c>
      <c r="AY285" s="18" t="s">
        <v>137</v>
      </c>
      <c r="BE285" s="183">
        <f>IF(N285="základní",J285,0)</f>
        <v>0</v>
      </c>
      <c r="BF285" s="183">
        <f>IF(N285="snížená",J285,0)</f>
        <v>0</v>
      </c>
      <c r="BG285" s="183">
        <f>IF(N285="zákl. přenesená",J285,0)</f>
        <v>0</v>
      </c>
      <c r="BH285" s="183">
        <f>IF(N285="sníž. přenesená",J285,0)</f>
        <v>0</v>
      </c>
      <c r="BI285" s="183">
        <f>IF(N285="nulová",J285,0)</f>
        <v>0</v>
      </c>
      <c r="BJ285" s="18" t="s">
        <v>146</v>
      </c>
      <c r="BK285" s="183">
        <f>ROUND(I285*H285,2)</f>
        <v>0</v>
      </c>
      <c r="BL285" s="18" t="s">
        <v>188</v>
      </c>
      <c r="BM285" s="182" t="s">
        <v>356</v>
      </c>
    </row>
    <row r="286" s="13" customFormat="1">
      <c r="A286" s="13"/>
      <c r="B286" s="184"/>
      <c r="C286" s="13"/>
      <c r="D286" s="185" t="s">
        <v>147</v>
      </c>
      <c r="E286" s="186" t="s">
        <v>1</v>
      </c>
      <c r="F286" s="187" t="s">
        <v>161</v>
      </c>
      <c r="G286" s="13"/>
      <c r="H286" s="186" t="s">
        <v>1</v>
      </c>
      <c r="I286" s="188"/>
      <c r="J286" s="13"/>
      <c r="K286" s="13"/>
      <c r="L286" s="184"/>
      <c r="M286" s="189"/>
      <c r="N286" s="190"/>
      <c r="O286" s="190"/>
      <c r="P286" s="190"/>
      <c r="Q286" s="190"/>
      <c r="R286" s="190"/>
      <c r="S286" s="190"/>
      <c r="T286" s="19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86" t="s">
        <v>147</v>
      </c>
      <c r="AU286" s="186" t="s">
        <v>146</v>
      </c>
      <c r="AV286" s="13" t="s">
        <v>80</v>
      </c>
      <c r="AW286" s="13" t="s">
        <v>30</v>
      </c>
      <c r="AX286" s="13" t="s">
        <v>73</v>
      </c>
      <c r="AY286" s="186" t="s">
        <v>137</v>
      </c>
    </row>
    <row r="287" s="13" customFormat="1">
      <c r="A287" s="13"/>
      <c r="B287" s="184"/>
      <c r="C287" s="13"/>
      <c r="D287" s="185" t="s">
        <v>147</v>
      </c>
      <c r="E287" s="186" t="s">
        <v>1</v>
      </c>
      <c r="F287" s="187" t="s">
        <v>148</v>
      </c>
      <c r="G287" s="13"/>
      <c r="H287" s="186" t="s">
        <v>1</v>
      </c>
      <c r="I287" s="188"/>
      <c r="J287" s="13"/>
      <c r="K287" s="13"/>
      <c r="L287" s="184"/>
      <c r="M287" s="189"/>
      <c r="N287" s="190"/>
      <c r="O287" s="190"/>
      <c r="P287" s="190"/>
      <c r="Q287" s="190"/>
      <c r="R287" s="190"/>
      <c r="S287" s="190"/>
      <c r="T287" s="19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86" t="s">
        <v>147</v>
      </c>
      <c r="AU287" s="186" t="s">
        <v>146</v>
      </c>
      <c r="AV287" s="13" t="s">
        <v>80</v>
      </c>
      <c r="AW287" s="13" t="s">
        <v>30</v>
      </c>
      <c r="AX287" s="13" t="s">
        <v>73</v>
      </c>
      <c r="AY287" s="186" t="s">
        <v>137</v>
      </c>
    </row>
    <row r="288" s="14" customFormat="1">
      <c r="A288" s="14"/>
      <c r="B288" s="192"/>
      <c r="C288" s="14"/>
      <c r="D288" s="185" t="s">
        <v>147</v>
      </c>
      <c r="E288" s="193" t="s">
        <v>1</v>
      </c>
      <c r="F288" s="194" t="s">
        <v>149</v>
      </c>
      <c r="G288" s="14"/>
      <c r="H288" s="195">
        <v>75.599999999999994</v>
      </c>
      <c r="I288" s="196"/>
      <c r="J288" s="14"/>
      <c r="K288" s="14"/>
      <c r="L288" s="192"/>
      <c r="M288" s="197"/>
      <c r="N288" s="198"/>
      <c r="O288" s="198"/>
      <c r="P288" s="198"/>
      <c r="Q288" s="198"/>
      <c r="R288" s="198"/>
      <c r="S288" s="198"/>
      <c r="T288" s="19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193" t="s">
        <v>147</v>
      </c>
      <c r="AU288" s="193" t="s">
        <v>146</v>
      </c>
      <c r="AV288" s="14" t="s">
        <v>146</v>
      </c>
      <c r="AW288" s="14" t="s">
        <v>30</v>
      </c>
      <c r="AX288" s="14" t="s">
        <v>73</v>
      </c>
      <c r="AY288" s="193" t="s">
        <v>137</v>
      </c>
    </row>
    <row r="289" s="13" customFormat="1">
      <c r="A289" s="13"/>
      <c r="B289" s="184"/>
      <c r="C289" s="13"/>
      <c r="D289" s="185" t="s">
        <v>147</v>
      </c>
      <c r="E289" s="186" t="s">
        <v>1</v>
      </c>
      <c r="F289" s="187" t="s">
        <v>150</v>
      </c>
      <c r="G289" s="13"/>
      <c r="H289" s="186" t="s">
        <v>1</v>
      </c>
      <c r="I289" s="188"/>
      <c r="J289" s="13"/>
      <c r="K289" s="13"/>
      <c r="L289" s="184"/>
      <c r="M289" s="189"/>
      <c r="N289" s="190"/>
      <c r="O289" s="190"/>
      <c r="P289" s="190"/>
      <c r="Q289" s="190"/>
      <c r="R289" s="190"/>
      <c r="S289" s="190"/>
      <c r="T289" s="19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86" t="s">
        <v>147</v>
      </c>
      <c r="AU289" s="186" t="s">
        <v>146</v>
      </c>
      <c r="AV289" s="13" t="s">
        <v>80</v>
      </c>
      <c r="AW289" s="13" t="s">
        <v>30</v>
      </c>
      <c r="AX289" s="13" t="s">
        <v>73</v>
      </c>
      <c r="AY289" s="186" t="s">
        <v>137</v>
      </c>
    </row>
    <row r="290" s="14" customFormat="1">
      <c r="A290" s="14"/>
      <c r="B290" s="192"/>
      <c r="C290" s="14"/>
      <c r="D290" s="185" t="s">
        <v>147</v>
      </c>
      <c r="E290" s="193" t="s">
        <v>1</v>
      </c>
      <c r="F290" s="194" t="s">
        <v>151</v>
      </c>
      <c r="G290" s="14"/>
      <c r="H290" s="195">
        <v>34.590000000000003</v>
      </c>
      <c r="I290" s="196"/>
      <c r="J290" s="14"/>
      <c r="K290" s="14"/>
      <c r="L290" s="192"/>
      <c r="M290" s="197"/>
      <c r="N290" s="198"/>
      <c r="O290" s="198"/>
      <c r="P290" s="198"/>
      <c r="Q290" s="198"/>
      <c r="R290" s="198"/>
      <c r="S290" s="198"/>
      <c r="T290" s="19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193" t="s">
        <v>147</v>
      </c>
      <c r="AU290" s="193" t="s">
        <v>146</v>
      </c>
      <c r="AV290" s="14" t="s">
        <v>146</v>
      </c>
      <c r="AW290" s="14" t="s">
        <v>30</v>
      </c>
      <c r="AX290" s="14" t="s">
        <v>73</v>
      </c>
      <c r="AY290" s="193" t="s">
        <v>137</v>
      </c>
    </row>
    <row r="291" s="15" customFormat="1">
      <c r="A291" s="15"/>
      <c r="B291" s="200"/>
      <c r="C291" s="15"/>
      <c r="D291" s="185" t="s">
        <v>147</v>
      </c>
      <c r="E291" s="201" t="s">
        <v>1</v>
      </c>
      <c r="F291" s="202" t="s">
        <v>152</v>
      </c>
      <c r="G291" s="15"/>
      <c r="H291" s="203">
        <v>110.19</v>
      </c>
      <c r="I291" s="204"/>
      <c r="J291" s="15"/>
      <c r="K291" s="15"/>
      <c r="L291" s="200"/>
      <c r="M291" s="205"/>
      <c r="N291" s="206"/>
      <c r="O291" s="206"/>
      <c r="P291" s="206"/>
      <c r="Q291" s="206"/>
      <c r="R291" s="206"/>
      <c r="S291" s="206"/>
      <c r="T291" s="207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01" t="s">
        <v>147</v>
      </c>
      <c r="AU291" s="201" t="s">
        <v>146</v>
      </c>
      <c r="AV291" s="15" t="s">
        <v>145</v>
      </c>
      <c r="AW291" s="15" t="s">
        <v>30</v>
      </c>
      <c r="AX291" s="15" t="s">
        <v>80</v>
      </c>
      <c r="AY291" s="201" t="s">
        <v>137</v>
      </c>
    </row>
    <row r="292" s="2" customFormat="1" ht="16.5" customHeight="1">
      <c r="A292" s="37"/>
      <c r="B292" s="170"/>
      <c r="C292" s="208" t="s">
        <v>357</v>
      </c>
      <c r="D292" s="208" t="s">
        <v>169</v>
      </c>
      <c r="E292" s="209" t="s">
        <v>350</v>
      </c>
      <c r="F292" s="210" t="s">
        <v>351</v>
      </c>
      <c r="G292" s="211" t="s">
        <v>143</v>
      </c>
      <c r="H292" s="212">
        <v>115.7</v>
      </c>
      <c r="I292" s="213"/>
      <c r="J292" s="214">
        <f>ROUND(I292*H292,2)</f>
        <v>0</v>
      </c>
      <c r="K292" s="210" t="s">
        <v>144</v>
      </c>
      <c r="L292" s="215"/>
      <c r="M292" s="216" t="s">
        <v>1</v>
      </c>
      <c r="N292" s="217" t="s">
        <v>39</v>
      </c>
      <c r="O292" s="76"/>
      <c r="P292" s="180">
        <f>O292*H292</f>
        <v>0</v>
      </c>
      <c r="Q292" s="180">
        <v>0</v>
      </c>
      <c r="R292" s="180">
        <f>Q292*H292</f>
        <v>0</v>
      </c>
      <c r="S292" s="180">
        <v>0</v>
      </c>
      <c r="T292" s="181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82" t="s">
        <v>157</v>
      </c>
      <c r="AT292" s="182" t="s">
        <v>169</v>
      </c>
      <c r="AU292" s="182" t="s">
        <v>146</v>
      </c>
      <c r="AY292" s="18" t="s">
        <v>137</v>
      </c>
      <c r="BE292" s="183">
        <f>IF(N292="základní",J292,0)</f>
        <v>0</v>
      </c>
      <c r="BF292" s="183">
        <f>IF(N292="snížená",J292,0)</f>
        <v>0</v>
      </c>
      <c r="BG292" s="183">
        <f>IF(N292="zákl. přenesená",J292,0)</f>
        <v>0</v>
      </c>
      <c r="BH292" s="183">
        <f>IF(N292="sníž. přenesená",J292,0)</f>
        <v>0</v>
      </c>
      <c r="BI292" s="183">
        <f>IF(N292="nulová",J292,0)</f>
        <v>0</v>
      </c>
      <c r="BJ292" s="18" t="s">
        <v>146</v>
      </c>
      <c r="BK292" s="183">
        <f>ROUND(I292*H292,2)</f>
        <v>0</v>
      </c>
      <c r="BL292" s="18" t="s">
        <v>188</v>
      </c>
      <c r="BM292" s="182" t="s">
        <v>358</v>
      </c>
    </row>
    <row r="293" s="14" customFormat="1">
      <c r="A293" s="14"/>
      <c r="B293" s="192"/>
      <c r="C293" s="14"/>
      <c r="D293" s="185" t="s">
        <v>147</v>
      </c>
      <c r="E293" s="193" t="s">
        <v>1</v>
      </c>
      <c r="F293" s="194" t="s">
        <v>359</v>
      </c>
      <c r="G293" s="14"/>
      <c r="H293" s="195">
        <v>115.7</v>
      </c>
      <c r="I293" s="196"/>
      <c r="J293" s="14"/>
      <c r="K293" s="14"/>
      <c r="L293" s="192"/>
      <c r="M293" s="197"/>
      <c r="N293" s="198"/>
      <c r="O293" s="198"/>
      <c r="P293" s="198"/>
      <c r="Q293" s="198"/>
      <c r="R293" s="198"/>
      <c r="S293" s="198"/>
      <c r="T293" s="19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193" t="s">
        <v>147</v>
      </c>
      <c r="AU293" s="193" t="s">
        <v>146</v>
      </c>
      <c r="AV293" s="14" t="s">
        <v>146</v>
      </c>
      <c r="AW293" s="14" t="s">
        <v>30</v>
      </c>
      <c r="AX293" s="14" t="s">
        <v>73</v>
      </c>
      <c r="AY293" s="193" t="s">
        <v>137</v>
      </c>
    </row>
    <row r="294" s="15" customFormat="1">
      <c r="A294" s="15"/>
      <c r="B294" s="200"/>
      <c r="C294" s="15"/>
      <c r="D294" s="185" t="s">
        <v>147</v>
      </c>
      <c r="E294" s="201" t="s">
        <v>1</v>
      </c>
      <c r="F294" s="202" t="s">
        <v>152</v>
      </c>
      <c r="G294" s="15"/>
      <c r="H294" s="203">
        <v>115.7</v>
      </c>
      <c r="I294" s="204"/>
      <c r="J294" s="15"/>
      <c r="K294" s="15"/>
      <c r="L294" s="200"/>
      <c r="M294" s="205"/>
      <c r="N294" s="206"/>
      <c r="O294" s="206"/>
      <c r="P294" s="206"/>
      <c r="Q294" s="206"/>
      <c r="R294" s="206"/>
      <c r="S294" s="206"/>
      <c r="T294" s="207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01" t="s">
        <v>147</v>
      </c>
      <c r="AU294" s="201" t="s">
        <v>146</v>
      </c>
      <c r="AV294" s="15" t="s">
        <v>145</v>
      </c>
      <c r="AW294" s="15" t="s">
        <v>30</v>
      </c>
      <c r="AX294" s="15" t="s">
        <v>80</v>
      </c>
      <c r="AY294" s="201" t="s">
        <v>137</v>
      </c>
    </row>
    <row r="295" s="2" customFormat="1" ht="33" customHeight="1">
      <c r="A295" s="37"/>
      <c r="B295" s="170"/>
      <c r="C295" s="171" t="s">
        <v>261</v>
      </c>
      <c r="D295" s="171" t="s">
        <v>140</v>
      </c>
      <c r="E295" s="172" t="s">
        <v>360</v>
      </c>
      <c r="F295" s="173" t="s">
        <v>361</v>
      </c>
      <c r="G295" s="174" t="s">
        <v>143</v>
      </c>
      <c r="H295" s="175">
        <v>31.710000000000001</v>
      </c>
      <c r="I295" s="176"/>
      <c r="J295" s="177">
        <f>ROUND(I295*H295,2)</f>
        <v>0</v>
      </c>
      <c r="K295" s="173" t="s">
        <v>144</v>
      </c>
      <c r="L295" s="38"/>
      <c r="M295" s="178" t="s">
        <v>1</v>
      </c>
      <c r="N295" s="179" t="s">
        <v>39</v>
      </c>
      <c r="O295" s="76"/>
      <c r="P295" s="180">
        <f>O295*H295</f>
        <v>0</v>
      </c>
      <c r="Q295" s="180">
        <v>0</v>
      </c>
      <c r="R295" s="180">
        <f>Q295*H295</f>
        <v>0</v>
      </c>
      <c r="S295" s="180">
        <v>0</v>
      </c>
      <c r="T295" s="181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82" t="s">
        <v>188</v>
      </c>
      <c r="AT295" s="182" t="s">
        <v>140</v>
      </c>
      <c r="AU295" s="182" t="s">
        <v>146</v>
      </c>
      <c r="AY295" s="18" t="s">
        <v>137</v>
      </c>
      <c r="BE295" s="183">
        <f>IF(N295="základní",J295,0)</f>
        <v>0</v>
      </c>
      <c r="BF295" s="183">
        <f>IF(N295="snížená",J295,0)</f>
        <v>0</v>
      </c>
      <c r="BG295" s="183">
        <f>IF(N295="zákl. přenesená",J295,0)</f>
        <v>0</v>
      </c>
      <c r="BH295" s="183">
        <f>IF(N295="sníž. přenesená",J295,0)</f>
        <v>0</v>
      </c>
      <c r="BI295" s="183">
        <f>IF(N295="nulová",J295,0)</f>
        <v>0</v>
      </c>
      <c r="BJ295" s="18" t="s">
        <v>146</v>
      </c>
      <c r="BK295" s="183">
        <f>ROUND(I295*H295,2)</f>
        <v>0</v>
      </c>
      <c r="BL295" s="18" t="s">
        <v>188</v>
      </c>
      <c r="BM295" s="182" t="s">
        <v>362</v>
      </c>
    </row>
    <row r="296" s="13" customFormat="1">
      <c r="A296" s="13"/>
      <c r="B296" s="184"/>
      <c r="C296" s="13"/>
      <c r="D296" s="185" t="s">
        <v>147</v>
      </c>
      <c r="E296" s="186" t="s">
        <v>1</v>
      </c>
      <c r="F296" s="187" t="s">
        <v>161</v>
      </c>
      <c r="G296" s="13"/>
      <c r="H296" s="186" t="s">
        <v>1</v>
      </c>
      <c r="I296" s="188"/>
      <c r="J296" s="13"/>
      <c r="K296" s="13"/>
      <c r="L296" s="184"/>
      <c r="M296" s="189"/>
      <c r="N296" s="190"/>
      <c r="O296" s="190"/>
      <c r="P296" s="190"/>
      <c r="Q296" s="190"/>
      <c r="R296" s="190"/>
      <c r="S296" s="190"/>
      <c r="T296" s="19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86" t="s">
        <v>147</v>
      </c>
      <c r="AU296" s="186" t="s">
        <v>146</v>
      </c>
      <c r="AV296" s="13" t="s">
        <v>80</v>
      </c>
      <c r="AW296" s="13" t="s">
        <v>30</v>
      </c>
      <c r="AX296" s="13" t="s">
        <v>73</v>
      </c>
      <c r="AY296" s="186" t="s">
        <v>137</v>
      </c>
    </row>
    <row r="297" s="13" customFormat="1">
      <c r="A297" s="13"/>
      <c r="B297" s="184"/>
      <c r="C297" s="13"/>
      <c r="D297" s="185" t="s">
        <v>147</v>
      </c>
      <c r="E297" s="186" t="s">
        <v>1</v>
      </c>
      <c r="F297" s="187" t="s">
        <v>148</v>
      </c>
      <c r="G297" s="13"/>
      <c r="H297" s="186" t="s">
        <v>1</v>
      </c>
      <c r="I297" s="188"/>
      <c r="J297" s="13"/>
      <c r="K297" s="13"/>
      <c r="L297" s="184"/>
      <c r="M297" s="189"/>
      <c r="N297" s="190"/>
      <c r="O297" s="190"/>
      <c r="P297" s="190"/>
      <c r="Q297" s="190"/>
      <c r="R297" s="190"/>
      <c r="S297" s="190"/>
      <c r="T297" s="19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86" t="s">
        <v>147</v>
      </c>
      <c r="AU297" s="186" t="s">
        <v>146</v>
      </c>
      <c r="AV297" s="13" t="s">
        <v>80</v>
      </c>
      <c r="AW297" s="13" t="s">
        <v>30</v>
      </c>
      <c r="AX297" s="13" t="s">
        <v>73</v>
      </c>
      <c r="AY297" s="186" t="s">
        <v>137</v>
      </c>
    </row>
    <row r="298" s="14" customFormat="1">
      <c r="A298" s="14"/>
      <c r="B298" s="192"/>
      <c r="C298" s="14"/>
      <c r="D298" s="185" t="s">
        <v>147</v>
      </c>
      <c r="E298" s="193" t="s">
        <v>1</v>
      </c>
      <c r="F298" s="194" t="s">
        <v>162</v>
      </c>
      <c r="G298" s="14"/>
      <c r="H298" s="195">
        <v>21.359999999999999</v>
      </c>
      <c r="I298" s="196"/>
      <c r="J298" s="14"/>
      <c r="K298" s="14"/>
      <c r="L298" s="192"/>
      <c r="M298" s="197"/>
      <c r="N298" s="198"/>
      <c r="O298" s="198"/>
      <c r="P298" s="198"/>
      <c r="Q298" s="198"/>
      <c r="R298" s="198"/>
      <c r="S298" s="198"/>
      <c r="T298" s="19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193" t="s">
        <v>147</v>
      </c>
      <c r="AU298" s="193" t="s">
        <v>146</v>
      </c>
      <c r="AV298" s="14" t="s">
        <v>146</v>
      </c>
      <c r="AW298" s="14" t="s">
        <v>30</v>
      </c>
      <c r="AX298" s="14" t="s">
        <v>73</v>
      </c>
      <c r="AY298" s="193" t="s">
        <v>137</v>
      </c>
    </row>
    <row r="299" s="13" customFormat="1">
      <c r="A299" s="13"/>
      <c r="B299" s="184"/>
      <c r="C299" s="13"/>
      <c r="D299" s="185" t="s">
        <v>147</v>
      </c>
      <c r="E299" s="186" t="s">
        <v>1</v>
      </c>
      <c r="F299" s="187" t="s">
        <v>150</v>
      </c>
      <c r="G299" s="13"/>
      <c r="H299" s="186" t="s">
        <v>1</v>
      </c>
      <c r="I299" s="188"/>
      <c r="J299" s="13"/>
      <c r="K299" s="13"/>
      <c r="L299" s="184"/>
      <c r="M299" s="189"/>
      <c r="N299" s="190"/>
      <c r="O299" s="190"/>
      <c r="P299" s="190"/>
      <c r="Q299" s="190"/>
      <c r="R299" s="190"/>
      <c r="S299" s="190"/>
      <c r="T299" s="19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86" t="s">
        <v>147</v>
      </c>
      <c r="AU299" s="186" t="s">
        <v>146</v>
      </c>
      <c r="AV299" s="13" t="s">
        <v>80</v>
      </c>
      <c r="AW299" s="13" t="s">
        <v>30</v>
      </c>
      <c r="AX299" s="13" t="s">
        <v>73</v>
      </c>
      <c r="AY299" s="186" t="s">
        <v>137</v>
      </c>
    </row>
    <row r="300" s="14" customFormat="1">
      <c r="A300" s="14"/>
      <c r="B300" s="192"/>
      <c r="C300" s="14"/>
      <c r="D300" s="185" t="s">
        <v>147</v>
      </c>
      <c r="E300" s="193" t="s">
        <v>1</v>
      </c>
      <c r="F300" s="194" t="s">
        <v>163</v>
      </c>
      <c r="G300" s="14"/>
      <c r="H300" s="195">
        <v>10.35</v>
      </c>
      <c r="I300" s="196"/>
      <c r="J300" s="14"/>
      <c r="K300" s="14"/>
      <c r="L300" s="192"/>
      <c r="M300" s="197"/>
      <c r="N300" s="198"/>
      <c r="O300" s="198"/>
      <c r="P300" s="198"/>
      <c r="Q300" s="198"/>
      <c r="R300" s="198"/>
      <c r="S300" s="198"/>
      <c r="T300" s="199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193" t="s">
        <v>147</v>
      </c>
      <c r="AU300" s="193" t="s">
        <v>146</v>
      </c>
      <c r="AV300" s="14" t="s">
        <v>146</v>
      </c>
      <c r="AW300" s="14" t="s">
        <v>30</v>
      </c>
      <c r="AX300" s="14" t="s">
        <v>73</v>
      </c>
      <c r="AY300" s="193" t="s">
        <v>137</v>
      </c>
    </row>
    <row r="301" s="15" customFormat="1">
      <c r="A301" s="15"/>
      <c r="B301" s="200"/>
      <c r="C301" s="15"/>
      <c r="D301" s="185" t="s">
        <v>147</v>
      </c>
      <c r="E301" s="201" t="s">
        <v>1</v>
      </c>
      <c r="F301" s="202" t="s">
        <v>152</v>
      </c>
      <c r="G301" s="15"/>
      <c r="H301" s="203">
        <v>31.710000000000001</v>
      </c>
      <c r="I301" s="204"/>
      <c r="J301" s="15"/>
      <c r="K301" s="15"/>
      <c r="L301" s="200"/>
      <c r="M301" s="205"/>
      <c r="N301" s="206"/>
      <c r="O301" s="206"/>
      <c r="P301" s="206"/>
      <c r="Q301" s="206"/>
      <c r="R301" s="206"/>
      <c r="S301" s="206"/>
      <c r="T301" s="207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01" t="s">
        <v>147</v>
      </c>
      <c r="AU301" s="201" t="s">
        <v>146</v>
      </c>
      <c r="AV301" s="15" t="s">
        <v>145</v>
      </c>
      <c r="AW301" s="15" t="s">
        <v>30</v>
      </c>
      <c r="AX301" s="15" t="s">
        <v>80</v>
      </c>
      <c r="AY301" s="201" t="s">
        <v>137</v>
      </c>
    </row>
    <row r="302" s="2" customFormat="1" ht="37.8" customHeight="1">
      <c r="A302" s="37"/>
      <c r="B302" s="170"/>
      <c r="C302" s="171" t="s">
        <v>363</v>
      </c>
      <c r="D302" s="171" t="s">
        <v>140</v>
      </c>
      <c r="E302" s="172" t="s">
        <v>364</v>
      </c>
      <c r="F302" s="173" t="s">
        <v>365</v>
      </c>
      <c r="G302" s="174" t="s">
        <v>143</v>
      </c>
      <c r="H302" s="175">
        <v>31.710000000000001</v>
      </c>
      <c r="I302" s="176"/>
      <c r="J302" s="177">
        <f>ROUND(I302*H302,2)</f>
        <v>0</v>
      </c>
      <c r="K302" s="173" t="s">
        <v>144</v>
      </c>
      <c r="L302" s="38"/>
      <c r="M302" s="178" t="s">
        <v>1</v>
      </c>
      <c r="N302" s="179" t="s">
        <v>39</v>
      </c>
      <c r="O302" s="76"/>
      <c r="P302" s="180">
        <f>O302*H302</f>
        <v>0</v>
      </c>
      <c r="Q302" s="180">
        <v>0</v>
      </c>
      <c r="R302" s="180">
        <f>Q302*H302</f>
        <v>0</v>
      </c>
      <c r="S302" s="180">
        <v>0</v>
      </c>
      <c r="T302" s="181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82" t="s">
        <v>188</v>
      </c>
      <c r="AT302" s="182" t="s">
        <v>140</v>
      </c>
      <c r="AU302" s="182" t="s">
        <v>146</v>
      </c>
      <c r="AY302" s="18" t="s">
        <v>137</v>
      </c>
      <c r="BE302" s="183">
        <f>IF(N302="základní",J302,0)</f>
        <v>0</v>
      </c>
      <c r="BF302" s="183">
        <f>IF(N302="snížená",J302,0)</f>
        <v>0</v>
      </c>
      <c r="BG302" s="183">
        <f>IF(N302="zákl. přenesená",J302,0)</f>
        <v>0</v>
      </c>
      <c r="BH302" s="183">
        <f>IF(N302="sníž. přenesená",J302,0)</f>
        <v>0</v>
      </c>
      <c r="BI302" s="183">
        <f>IF(N302="nulová",J302,0)</f>
        <v>0</v>
      </c>
      <c r="BJ302" s="18" t="s">
        <v>146</v>
      </c>
      <c r="BK302" s="183">
        <f>ROUND(I302*H302,2)</f>
        <v>0</v>
      </c>
      <c r="BL302" s="18" t="s">
        <v>188</v>
      </c>
      <c r="BM302" s="182" t="s">
        <v>366</v>
      </c>
    </row>
    <row r="303" s="13" customFormat="1">
      <c r="A303" s="13"/>
      <c r="B303" s="184"/>
      <c r="C303" s="13"/>
      <c r="D303" s="185" t="s">
        <v>147</v>
      </c>
      <c r="E303" s="186" t="s">
        <v>1</v>
      </c>
      <c r="F303" s="187" t="s">
        <v>161</v>
      </c>
      <c r="G303" s="13"/>
      <c r="H303" s="186" t="s">
        <v>1</v>
      </c>
      <c r="I303" s="188"/>
      <c r="J303" s="13"/>
      <c r="K303" s="13"/>
      <c r="L303" s="184"/>
      <c r="M303" s="189"/>
      <c r="N303" s="190"/>
      <c r="O303" s="190"/>
      <c r="P303" s="190"/>
      <c r="Q303" s="190"/>
      <c r="R303" s="190"/>
      <c r="S303" s="190"/>
      <c r="T303" s="19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86" t="s">
        <v>147</v>
      </c>
      <c r="AU303" s="186" t="s">
        <v>146</v>
      </c>
      <c r="AV303" s="13" t="s">
        <v>80</v>
      </c>
      <c r="AW303" s="13" t="s">
        <v>30</v>
      </c>
      <c r="AX303" s="13" t="s">
        <v>73</v>
      </c>
      <c r="AY303" s="186" t="s">
        <v>137</v>
      </c>
    </row>
    <row r="304" s="13" customFormat="1">
      <c r="A304" s="13"/>
      <c r="B304" s="184"/>
      <c r="C304" s="13"/>
      <c r="D304" s="185" t="s">
        <v>147</v>
      </c>
      <c r="E304" s="186" t="s">
        <v>1</v>
      </c>
      <c r="F304" s="187" t="s">
        <v>148</v>
      </c>
      <c r="G304" s="13"/>
      <c r="H304" s="186" t="s">
        <v>1</v>
      </c>
      <c r="I304" s="188"/>
      <c r="J304" s="13"/>
      <c r="K304" s="13"/>
      <c r="L304" s="184"/>
      <c r="M304" s="189"/>
      <c r="N304" s="190"/>
      <c r="O304" s="190"/>
      <c r="P304" s="190"/>
      <c r="Q304" s="190"/>
      <c r="R304" s="190"/>
      <c r="S304" s="190"/>
      <c r="T304" s="19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86" t="s">
        <v>147</v>
      </c>
      <c r="AU304" s="186" t="s">
        <v>146</v>
      </c>
      <c r="AV304" s="13" t="s">
        <v>80</v>
      </c>
      <c r="AW304" s="13" t="s">
        <v>30</v>
      </c>
      <c r="AX304" s="13" t="s">
        <v>73</v>
      </c>
      <c r="AY304" s="186" t="s">
        <v>137</v>
      </c>
    </row>
    <row r="305" s="14" customFormat="1">
      <c r="A305" s="14"/>
      <c r="B305" s="192"/>
      <c r="C305" s="14"/>
      <c r="D305" s="185" t="s">
        <v>147</v>
      </c>
      <c r="E305" s="193" t="s">
        <v>1</v>
      </c>
      <c r="F305" s="194" t="s">
        <v>162</v>
      </c>
      <c r="G305" s="14"/>
      <c r="H305" s="195">
        <v>21.359999999999999</v>
      </c>
      <c r="I305" s="196"/>
      <c r="J305" s="14"/>
      <c r="K305" s="14"/>
      <c r="L305" s="192"/>
      <c r="M305" s="197"/>
      <c r="N305" s="198"/>
      <c r="O305" s="198"/>
      <c r="P305" s="198"/>
      <c r="Q305" s="198"/>
      <c r="R305" s="198"/>
      <c r="S305" s="198"/>
      <c r="T305" s="19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193" t="s">
        <v>147</v>
      </c>
      <c r="AU305" s="193" t="s">
        <v>146</v>
      </c>
      <c r="AV305" s="14" t="s">
        <v>146</v>
      </c>
      <c r="AW305" s="14" t="s">
        <v>30</v>
      </c>
      <c r="AX305" s="14" t="s">
        <v>73</v>
      </c>
      <c r="AY305" s="193" t="s">
        <v>137</v>
      </c>
    </row>
    <row r="306" s="13" customFormat="1">
      <c r="A306" s="13"/>
      <c r="B306" s="184"/>
      <c r="C306" s="13"/>
      <c r="D306" s="185" t="s">
        <v>147</v>
      </c>
      <c r="E306" s="186" t="s">
        <v>1</v>
      </c>
      <c r="F306" s="187" t="s">
        <v>150</v>
      </c>
      <c r="G306" s="13"/>
      <c r="H306" s="186" t="s">
        <v>1</v>
      </c>
      <c r="I306" s="188"/>
      <c r="J306" s="13"/>
      <c r="K306" s="13"/>
      <c r="L306" s="184"/>
      <c r="M306" s="189"/>
      <c r="N306" s="190"/>
      <c r="O306" s="190"/>
      <c r="P306" s="190"/>
      <c r="Q306" s="190"/>
      <c r="R306" s="190"/>
      <c r="S306" s="190"/>
      <c r="T306" s="19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86" t="s">
        <v>147</v>
      </c>
      <c r="AU306" s="186" t="s">
        <v>146</v>
      </c>
      <c r="AV306" s="13" t="s">
        <v>80</v>
      </c>
      <c r="AW306" s="13" t="s">
        <v>30</v>
      </c>
      <c r="AX306" s="13" t="s">
        <v>73</v>
      </c>
      <c r="AY306" s="186" t="s">
        <v>137</v>
      </c>
    </row>
    <row r="307" s="14" customFormat="1">
      <c r="A307" s="14"/>
      <c r="B307" s="192"/>
      <c r="C307" s="14"/>
      <c r="D307" s="185" t="s">
        <v>147</v>
      </c>
      <c r="E307" s="193" t="s">
        <v>1</v>
      </c>
      <c r="F307" s="194" t="s">
        <v>163</v>
      </c>
      <c r="G307" s="14"/>
      <c r="H307" s="195">
        <v>10.35</v>
      </c>
      <c r="I307" s="196"/>
      <c r="J307" s="14"/>
      <c r="K307" s="14"/>
      <c r="L307" s="192"/>
      <c r="M307" s="197"/>
      <c r="N307" s="198"/>
      <c r="O307" s="198"/>
      <c r="P307" s="198"/>
      <c r="Q307" s="198"/>
      <c r="R307" s="198"/>
      <c r="S307" s="198"/>
      <c r="T307" s="199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193" t="s">
        <v>147</v>
      </c>
      <c r="AU307" s="193" t="s">
        <v>146</v>
      </c>
      <c r="AV307" s="14" t="s">
        <v>146</v>
      </c>
      <c r="AW307" s="14" t="s">
        <v>30</v>
      </c>
      <c r="AX307" s="14" t="s">
        <v>73</v>
      </c>
      <c r="AY307" s="193" t="s">
        <v>137</v>
      </c>
    </row>
    <row r="308" s="15" customFormat="1">
      <c r="A308" s="15"/>
      <c r="B308" s="200"/>
      <c r="C308" s="15"/>
      <c r="D308" s="185" t="s">
        <v>147</v>
      </c>
      <c r="E308" s="201" t="s">
        <v>1</v>
      </c>
      <c r="F308" s="202" t="s">
        <v>152</v>
      </c>
      <c r="G308" s="15"/>
      <c r="H308" s="203">
        <v>31.710000000000001</v>
      </c>
      <c r="I308" s="204"/>
      <c r="J308" s="15"/>
      <c r="K308" s="15"/>
      <c r="L308" s="200"/>
      <c r="M308" s="205"/>
      <c r="N308" s="206"/>
      <c r="O308" s="206"/>
      <c r="P308" s="206"/>
      <c r="Q308" s="206"/>
      <c r="R308" s="206"/>
      <c r="S308" s="206"/>
      <c r="T308" s="207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01" t="s">
        <v>147</v>
      </c>
      <c r="AU308" s="201" t="s">
        <v>146</v>
      </c>
      <c r="AV308" s="15" t="s">
        <v>145</v>
      </c>
      <c r="AW308" s="15" t="s">
        <v>30</v>
      </c>
      <c r="AX308" s="15" t="s">
        <v>80</v>
      </c>
      <c r="AY308" s="201" t="s">
        <v>137</v>
      </c>
    </row>
    <row r="309" s="2" customFormat="1" ht="44.25" customHeight="1">
      <c r="A309" s="37"/>
      <c r="B309" s="170"/>
      <c r="C309" s="171" t="s">
        <v>265</v>
      </c>
      <c r="D309" s="171" t="s">
        <v>140</v>
      </c>
      <c r="E309" s="172" t="s">
        <v>367</v>
      </c>
      <c r="F309" s="173" t="s">
        <v>368</v>
      </c>
      <c r="G309" s="174" t="s">
        <v>143</v>
      </c>
      <c r="H309" s="175">
        <v>31.710000000000001</v>
      </c>
      <c r="I309" s="176"/>
      <c r="J309" s="177">
        <f>ROUND(I309*H309,2)</f>
        <v>0</v>
      </c>
      <c r="K309" s="173" t="s">
        <v>144</v>
      </c>
      <c r="L309" s="38"/>
      <c r="M309" s="178" t="s">
        <v>1</v>
      </c>
      <c r="N309" s="179" t="s">
        <v>39</v>
      </c>
      <c r="O309" s="76"/>
      <c r="P309" s="180">
        <f>O309*H309</f>
        <v>0</v>
      </c>
      <c r="Q309" s="180">
        <v>0</v>
      </c>
      <c r="R309" s="180">
        <f>Q309*H309</f>
        <v>0</v>
      </c>
      <c r="S309" s="180">
        <v>0</v>
      </c>
      <c r="T309" s="181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82" t="s">
        <v>188</v>
      </c>
      <c r="AT309" s="182" t="s">
        <v>140</v>
      </c>
      <c r="AU309" s="182" t="s">
        <v>146</v>
      </c>
      <c r="AY309" s="18" t="s">
        <v>137</v>
      </c>
      <c r="BE309" s="183">
        <f>IF(N309="základní",J309,0)</f>
        <v>0</v>
      </c>
      <c r="BF309" s="183">
        <f>IF(N309="snížená",J309,0)</f>
        <v>0</v>
      </c>
      <c r="BG309" s="183">
        <f>IF(N309="zákl. přenesená",J309,0)</f>
        <v>0</v>
      </c>
      <c r="BH309" s="183">
        <f>IF(N309="sníž. přenesená",J309,0)</f>
        <v>0</v>
      </c>
      <c r="BI309" s="183">
        <f>IF(N309="nulová",J309,0)</f>
        <v>0</v>
      </c>
      <c r="BJ309" s="18" t="s">
        <v>146</v>
      </c>
      <c r="BK309" s="183">
        <f>ROUND(I309*H309,2)</f>
        <v>0</v>
      </c>
      <c r="BL309" s="18" t="s">
        <v>188</v>
      </c>
      <c r="BM309" s="182" t="s">
        <v>369</v>
      </c>
    </row>
    <row r="310" s="13" customFormat="1">
      <c r="A310" s="13"/>
      <c r="B310" s="184"/>
      <c r="C310" s="13"/>
      <c r="D310" s="185" t="s">
        <v>147</v>
      </c>
      <c r="E310" s="186" t="s">
        <v>1</v>
      </c>
      <c r="F310" s="187" t="s">
        <v>161</v>
      </c>
      <c r="G310" s="13"/>
      <c r="H310" s="186" t="s">
        <v>1</v>
      </c>
      <c r="I310" s="188"/>
      <c r="J310" s="13"/>
      <c r="K310" s="13"/>
      <c r="L310" s="184"/>
      <c r="M310" s="189"/>
      <c r="N310" s="190"/>
      <c r="O310" s="190"/>
      <c r="P310" s="190"/>
      <c r="Q310" s="190"/>
      <c r="R310" s="190"/>
      <c r="S310" s="190"/>
      <c r="T310" s="19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86" t="s">
        <v>147</v>
      </c>
      <c r="AU310" s="186" t="s">
        <v>146</v>
      </c>
      <c r="AV310" s="13" t="s">
        <v>80</v>
      </c>
      <c r="AW310" s="13" t="s">
        <v>30</v>
      </c>
      <c r="AX310" s="13" t="s">
        <v>73</v>
      </c>
      <c r="AY310" s="186" t="s">
        <v>137</v>
      </c>
    </row>
    <row r="311" s="13" customFormat="1">
      <c r="A311" s="13"/>
      <c r="B311" s="184"/>
      <c r="C311" s="13"/>
      <c r="D311" s="185" t="s">
        <v>147</v>
      </c>
      <c r="E311" s="186" t="s">
        <v>1</v>
      </c>
      <c r="F311" s="187" t="s">
        <v>148</v>
      </c>
      <c r="G311" s="13"/>
      <c r="H311" s="186" t="s">
        <v>1</v>
      </c>
      <c r="I311" s="188"/>
      <c r="J311" s="13"/>
      <c r="K311" s="13"/>
      <c r="L311" s="184"/>
      <c r="M311" s="189"/>
      <c r="N311" s="190"/>
      <c r="O311" s="190"/>
      <c r="P311" s="190"/>
      <c r="Q311" s="190"/>
      <c r="R311" s="190"/>
      <c r="S311" s="190"/>
      <c r="T311" s="19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86" t="s">
        <v>147</v>
      </c>
      <c r="AU311" s="186" t="s">
        <v>146</v>
      </c>
      <c r="AV311" s="13" t="s">
        <v>80</v>
      </c>
      <c r="AW311" s="13" t="s">
        <v>30</v>
      </c>
      <c r="AX311" s="13" t="s">
        <v>73</v>
      </c>
      <c r="AY311" s="186" t="s">
        <v>137</v>
      </c>
    </row>
    <row r="312" s="14" customFormat="1">
      <c r="A312" s="14"/>
      <c r="B312" s="192"/>
      <c r="C312" s="14"/>
      <c r="D312" s="185" t="s">
        <v>147</v>
      </c>
      <c r="E312" s="193" t="s">
        <v>1</v>
      </c>
      <c r="F312" s="194" t="s">
        <v>162</v>
      </c>
      <c r="G312" s="14"/>
      <c r="H312" s="195">
        <v>21.359999999999999</v>
      </c>
      <c r="I312" s="196"/>
      <c r="J312" s="14"/>
      <c r="K312" s="14"/>
      <c r="L312" s="192"/>
      <c r="M312" s="197"/>
      <c r="N312" s="198"/>
      <c r="O312" s="198"/>
      <c r="P312" s="198"/>
      <c r="Q312" s="198"/>
      <c r="R312" s="198"/>
      <c r="S312" s="198"/>
      <c r="T312" s="19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193" t="s">
        <v>147</v>
      </c>
      <c r="AU312" s="193" t="s">
        <v>146</v>
      </c>
      <c r="AV312" s="14" t="s">
        <v>146</v>
      </c>
      <c r="AW312" s="14" t="s">
        <v>30</v>
      </c>
      <c r="AX312" s="14" t="s">
        <v>73</v>
      </c>
      <c r="AY312" s="193" t="s">
        <v>137</v>
      </c>
    </row>
    <row r="313" s="13" customFormat="1">
      <c r="A313" s="13"/>
      <c r="B313" s="184"/>
      <c r="C313" s="13"/>
      <c r="D313" s="185" t="s">
        <v>147</v>
      </c>
      <c r="E313" s="186" t="s">
        <v>1</v>
      </c>
      <c r="F313" s="187" t="s">
        <v>150</v>
      </c>
      <c r="G313" s="13"/>
      <c r="H313" s="186" t="s">
        <v>1</v>
      </c>
      <c r="I313" s="188"/>
      <c r="J313" s="13"/>
      <c r="K313" s="13"/>
      <c r="L313" s="184"/>
      <c r="M313" s="189"/>
      <c r="N313" s="190"/>
      <c r="O313" s="190"/>
      <c r="P313" s="190"/>
      <c r="Q313" s="190"/>
      <c r="R313" s="190"/>
      <c r="S313" s="190"/>
      <c r="T313" s="19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86" t="s">
        <v>147</v>
      </c>
      <c r="AU313" s="186" t="s">
        <v>146</v>
      </c>
      <c r="AV313" s="13" t="s">
        <v>80</v>
      </c>
      <c r="AW313" s="13" t="s">
        <v>30</v>
      </c>
      <c r="AX313" s="13" t="s">
        <v>73</v>
      </c>
      <c r="AY313" s="186" t="s">
        <v>137</v>
      </c>
    </row>
    <row r="314" s="14" customFormat="1">
      <c r="A314" s="14"/>
      <c r="B314" s="192"/>
      <c r="C314" s="14"/>
      <c r="D314" s="185" t="s">
        <v>147</v>
      </c>
      <c r="E314" s="193" t="s">
        <v>1</v>
      </c>
      <c r="F314" s="194" t="s">
        <v>163</v>
      </c>
      <c r="G314" s="14"/>
      <c r="H314" s="195">
        <v>10.35</v>
      </c>
      <c r="I314" s="196"/>
      <c r="J314" s="14"/>
      <c r="K314" s="14"/>
      <c r="L314" s="192"/>
      <c r="M314" s="197"/>
      <c r="N314" s="198"/>
      <c r="O314" s="198"/>
      <c r="P314" s="198"/>
      <c r="Q314" s="198"/>
      <c r="R314" s="198"/>
      <c r="S314" s="198"/>
      <c r="T314" s="19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193" t="s">
        <v>147</v>
      </c>
      <c r="AU314" s="193" t="s">
        <v>146</v>
      </c>
      <c r="AV314" s="14" t="s">
        <v>146</v>
      </c>
      <c r="AW314" s="14" t="s">
        <v>30</v>
      </c>
      <c r="AX314" s="14" t="s">
        <v>73</v>
      </c>
      <c r="AY314" s="193" t="s">
        <v>137</v>
      </c>
    </row>
    <row r="315" s="15" customFormat="1">
      <c r="A315" s="15"/>
      <c r="B315" s="200"/>
      <c r="C315" s="15"/>
      <c r="D315" s="185" t="s">
        <v>147</v>
      </c>
      <c r="E315" s="201" t="s">
        <v>1</v>
      </c>
      <c r="F315" s="202" t="s">
        <v>152</v>
      </c>
      <c r="G315" s="15"/>
      <c r="H315" s="203">
        <v>31.710000000000001</v>
      </c>
      <c r="I315" s="204"/>
      <c r="J315" s="15"/>
      <c r="K315" s="15"/>
      <c r="L315" s="200"/>
      <c r="M315" s="205"/>
      <c r="N315" s="206"/>
      <c r="O315" s="206"/>
      <c r="P315" s="206"/>
      <c r="Q315" s="206"/>
      <c r="R315" s="206"/>
      <c r="S315" s="206"/>
      <c r="T315" s="207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01" t="s">
        <v>147</v>
      </c>
      <c r="AU315" s="201" t="s">
        <v>146</v>
      </c>
      <c r="AV315" s="15" t="s">
        <v>145</v>
      </c>
      <c r="AW315" s="15" t="s">
        <v>30</v>
      </c>
      <c r="AX315" s="15" t="s">
        <v>80</v>
      </c>
      <c r="AY315" s="201" t="s">
        <v>137</v>
      </c>
    </row>
    <row r="316" s="2" customFormat="1" ht="37.8" customHeight="1">
      <c r="A316" s="37"/>
      <c r="B316" s="170"/>
      <c r="C316" s="171" t="s">
        <v>370</v>
      </c>
      <c r="D316" s="171" t="s">
        <v>140</v>
      </c>
      <c r="E316" s="172" t="s">
        <v>371</v>
      </c>
      <c r="F316" s="173" t="s">
        <v>372</v>
      </c>
      <c r="G316" s="174" t="s">
        <v>143</v>
      </c>
      <c r="H316" s="175">
        <v>110.19</v>
      </c>
      <c r="I316" s="176"/>
      <c r="J316" s="177">
        <f>ROUND(I316*H316,2)</f>
        <v>0</v>
      </c>
      <c r="K316" s="173" t="s">
        <v>144</v>
      </c>
      <c r="L316" s="38"/>
      <c r="M316" s="178" t="s">
        <v>1</v>
      </c>
      <c r="N316" s="179" t="s">
        <v>39</v>
      </c>
      <c r="O316" s="76"/>
      <c r="P316" s="180">
        <f>O316*H316</f>
        <v>0</v>
      </c>
      <c r="Q316" s="180">
        <v>0</v>
      </c>
      <c r="R316" s="180">
        <f>Q316*H316</f>
        <v>0</v>
      </c>
      <c r="S316" s="180">
        <v>0</v>
      </c>
      <c r="T316" s="181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82" t="s">
        <v>188</v>
      </c>
      <c r="AT316" s="182" t="s">
        <v>140</v>
      </c>
      <c r="AU316" s="182" t="s">
        <v>146</v>
      </c>
      <c r="AY316" s="18" t="s">
        <v>137</v>
      </c>
      <c r="BE316" s="183">
        <f>IF(N316="základní",J316,0)</f>
        <v>0</v>
      </c>
      <c r="BF316" s="183">
        <f>IF(N316="snížená",J316,0)</f>
        <v>0</v>
      </c>
      <c r="BG316" s="183">
        <f>IF(N316="zákl. přenesená",J316,0)</f>
        <v>0</v>
      </c>
      <c r="BH316" s="183">
        <f>IF(N316="sníž. přenesená",J316,0)</f>
        <v>0</v>
      </c>
      <c r="BI316" s="183">
        <f>IF(N316="nulová",J316,0)</f>
        <v>0</v>
      </c>
      <c r="BJ316" s="18" t="s">
        <v>146</v>
      </c>
      <c r="BK316" s="183">
        <f>ROUND(I316*H316,2)</f>
        <v>0</v>
      </c>
      <c r="BL316" s="18" t="s">
        <v>188</v>
      </c>
      <c r="BM316" s="182" t="s">
        <v>373</v>
      </c>
    </row>
    <row r="317" s="13" customFormat="1">
      <c r="A317" s="13"/>
      <c r="B317" s="184"/>
      <c r="C317" s="13"/>
      <c r="D317" s="185" t="s">
        <v>147</v>
      </c>
      <c r="E317" s="186" t="s">
        <v>1</v>
      </c>
      <c r="F317" s="187" t="s">
        <v>374</v>
      </c>
      <c r="G317" s="13"/>
      <c r="H317" s="186" t="s">
        <v>1</v>
      </c>
      <c r="I317" s="188"/>
      <c r="J317" s="13"/>
      <c r="K317" s="13"/>
      <c r="L317" s="184"/>
      <c r="M317" s="189"/>
      <c r="N317" s="190"/>
      <c r="O317" s="190"/>
      <c r="P317" s="190"/>
      <c r="Q317" s="190"/>
      <c r="R317" s="190"/>
      <c r="S317" s="190"/>
      <c r="T317" s="19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186" t="s">
        <v>147</v>
      </c>
      <c r="AU317" s="186" t="s">
        <v>146</v>
      </c>
      <c r="AV317" s="13" t="s">
        <v>80</v>
      </c>
      <c r="AW317" s="13" t="s">
        <v>30</v>
      </c>
      <c r="AX317" s="13" t="s">
        <v>73</v>
      </c>
      <c r="AY317" s="186" t="s">
        <v>137</v>
      </c>
    </row>
    <row r="318" s="13" customFormat="1">
      <c r="A318" s="13"/>
      <c r="B318" s="184"/>
      <c r="C318" s="13"/>
      <c r="D318" s="185" t="s">
        <v>147</v>
      </c>
      <c r="E318" s="186" t="s">
        <v>1</v>
      </c>
      <c r="F318" s="187" t="s">
        <v>148</v>
      </c>
      <c r="G318" s="13"/>
      <c r="H318" s="186" t="s">
        <v>1</v>
      </c>
      <c r="I318" s="188"/>
      <c r="J318" s="13"/>
      <c r="K318" s="13"/>
      <c r="L318" s="184"/>
      <c r="M318" s="189"/>
      <c r="N318" s="190"/>
      <c r="O318" s="190"/>
      <c r="P318" s="190"/>
      <c r="Q318" s="190"/>
      <c r="R318" s="190"/>
      <c r="S318" s="190"/>
      <c r="T318" s="19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86" t="s">
        <v>147</v>
      </c>
      <c r="AU318" s="186" t="s">
        <v>146</v>
      </c>
      <c r="AV318" s="13" t="s">
        <v>80</v>
      </c>
      <c r="AW318" s="13" t="s">
        <v>30</v>
      </c>
      <c r="AX318" s="13" t="s">
        <v>73</v>
      </c>
      <c r="AY318" s="186" t="s">
        <v>137</v>
      </c>
    </row>
    <row r="319" s="14" customFormat="1">
      <c r="A319" s="14"/>
      <c r="B319" s="192"/>
      <c r="C319" s="14"/>
      <c r="D319" s="185" t="s">
        <v>147</v>
      </c>
      <c r="E319" s="193" t="s">
        <v>1</v>
      </c>
      <c r="F319" s="194" t="s">
        <v>149</v>
      </c>
      <c r="G319" s="14"/>
      <c r="H319" s="195">
        <v>75.599999999999994</v>
      </c>
      <c r="I319" s="196"/>
      <c r="J319" s="14"/>
      <c r="K319" s="14"/>
      <c r="L319" s="192"/>
      <c r="M319" s="197"/>
      <c r="N319" s="198"/>
      <c r="O319" s="198"/>
      <c r="P319" s="198"/>
      <c r="Q319" s="198"/>
      <c r="R319" s="198"/>
      <c r="S319" s="198"/>
      <c r="T319" s="199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193" t="s">
        <v>147</v>
      </c>
      <c r="AU319" s="193" t="s">
        <v>146</v>
      </c>
      <c r="AV319" s="14" t="s">
        <v>146</v>
      </c>
      <c r="AW319" s="14" t="s">
        <v>30</v>
      </c>
      <c r="AX319" s="14" t="s">
        <v>73</v>
      </c>
      <c r="AY319" s="193" t="s">
        <v>137</v>
      </c>
    </row>
    <row r="320" s="13" customFormat="1">
      <c r="A320" s="13"/>
      <c r="B320" s="184"/>
      <c r="C320" s="13"/>
      <c r="D320" s="185" t="s">
        <v>147</v>
      </c>
      <c r="E320" s="186" t="s">
        <v>1</v>
      </c>
      <c r="F320" s="187" t="s">
        <v>150</v>
      </c>
      <c r="G320" s="13"/>
      <c r="H320" s="186" t="s">
        <v>1</v>
      </c>
      <c r="I320" s="188"/>
      <c r="J320" s="13"/>
      <c r="K320" s="13"/>
      <c r="L320" s="184"/>
      <c r="M320" s="189"/>
      <c r="N320" s="190"/>
      <c r="O320" s="190"/>
      <c r="P320" s="190"/>
      <c r="Q320" s="190"/>
      <c r="R320" s="190"/>
      <c r="S320" s="190"/>
      <c r="T320" s="19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86" t="s">
        <v>147</v>
      </c>
      <c r="AU320" s="186" t="s">
        <v>146</v>
      </c>
      <c r="AV320" s="13" t="s">
        <v>80</v>
      </c>
      <c r="AW320" s="13" t="s">
        <v>30</v>
      </c>
      <c r="AX320" s="13" t="s">
        <v>73</v>
      </c>
      <c r="AY320" s="186" t="s">
        <v>137</v>
      </c>
    </row>
    <row r="321" s="14" customFormat="1">
      <c r="A321" s="14"/>
      <c r="B321" s="192"/>
      <c r="C321" s="14"/>
      <c r="D321" s="185" t="s">
        <v>147</v>
      </c>
      <c r="E321" s="193" t="s">
        <v>1</v>
      </c>
      <c r="F321" s="194" t="s">
        <v>151</v>
      </c>
      <c r="G321" s="14"/>
      <c r="H321" s="195">
        <v>34.590000000000003</v>
      </c>
      <c r="I321" s="196"/>
      <c r="J321" s="14"/>
      <c r="K321" s="14"/>
      <c r="L321" s="192"/>
      <c r="M321" s="197"/>
      <c r="N321" s="198"/>
      <c r="O321" s="198"/>
      <c r="P321" s="198"/>
      <c r="Q321" s="198"/>
      <c r="R321" s="198"/>
      <c r="S321" s="198"/>
      <c r="T321" s="199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193" t="s">
        <v>147</v>
      </c>
      <c r="AU321" s="193" t="s">
        <v>146</v>
      </c>
      <c r="AV321" s="14" t="s">
        <v>146</v>
      </c>
      <c r="AW321" s="14" t="s">
        <v>30</v>
      </c>
      <c r="AX321" s="14" t="s">
        <v>73</v>
      </c>
      <c r="AY321" s="193" t="s">
        <v>137</v>
      </c>
    </row>
    <row r="322" s="15" customFormat="1">
      <c r="A322" s="15"/>
      <c r="B322" s="200"/>
      <c r="C322" s="15"/>
      <c r="D322" s="185" t="s">
        <v>147</v>
      </c>
      <c r="E322" s="201" t="s">
        <v>1</v>
      </c>
      <c r="F322" s="202" t="s">
        <v>152</v>
      </c>
      <c r="G322" s="15"/>
      <c r="H322" s="203">
        <v>110.19</v>
      </c>
      <c r="I322" s="204"/>
      <c r="J322" s="15"/>
      <c r="K322" s="15"/>
      <c r="L322" s="200"/>
      <c r="M322" s="205"/>
      <c r="N322" s="206"/>
      <c r="O322" s="206"/>
      <c r="P322" s="206"/>
      <c r="Q322" s="206"/>
      <c r="R322" s="206"/>
      <c r="S322" s="206"/>
      <c r="T322" s="207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01" t="s">
        <v>147</v>
      </c>
      <c r="AU322" s="201" t="s">
        <v>146</v>
      </c>
      <c r="AV322" s="15" t="s">
        <v>145</v>
      </c>
      <c r="AW322" s="15" t="s">
        <v>30</v>
      </c>
      <c r="AX322" s="15" t="s">
        <v>80</v>
      </c>
      <c r="AY322" s="201" t="s">
        <v>137</v>
      </c>
    </row>
    <row r="323" s="12" customFormat="1" ht="25.92" customHeight="1">
      <c r="A323" s="12"/>
      <c r="B323" s="157"/>
      <c r="C323" s="12"/>
      <c r="D323" s="158" t="s">
        <v>72</v>
      </c>
      <c r="E323" s="159" t="s">
        <v>375</v>
      </c>
      <c r="F323" s="159" t="s">
        <v>376</v>
      </c>
      <c r="G323" s="12"/>
      <c r="H323" s="12"/>
      <c r="I323" s="160"/>
      <c r="J323" s="161">
        <f>BK323</f>
        <v>0</v>
      </c>
      <c r="K323" s="12"/>
      <c r="L323" s="157"/>
      <c r="M323" s="162"/>
      <c r="N323" s="163"/>
      <c r="O323" s="163"/>
      <c r="P323" s="164">
        <f>SUM(P324:P326)</f>
        <v>0</v>
      </c>
      <c r="Q323" s="163"/>
      <c r="R323" s="164">
        <f>SUM(R324:R326)</f>
        <v>0</v>
      </c>
      <c r="S323" s="163"/>
      <c r="T323" s="165">
        <f>SUM(T324:T326)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158" t="s">
        <v>168</v>
      </c>
      <c r="AT323" s="166" t="s">
        <v>72</v>
      </c>
      <c r="AU323" s="166" t="s">
        <v>73</v>
      </c>
      <c r="AY323" s="158" t="s">
        <v>137</v>
      </c>
      <c r="BK323" s="167">
        <f>SUM(BK324:BK326)</f>
        <v>0</v>
      </c>
    </row>
    <row r="324" s="2" customFormat="1" ht="16.5" customHeight="1">
      <c r="A324" s="37"/>
      <c r="B324" s="170"/>
      <c r="C324" s="171" t="s">
        <v>270</v>
      </c>
      <c r="D324" s="171" t="s">
        <v>140</v>
      </c>
      <c r="E324" s="172" t="s">
        <v>377</v>
      </c>
      <c r="F324" s="173" t="s">
        <v>378</v>
      </c>
      <c r="G324" s="174" t="s">
        <v>303</v>
      </c>
      <c r="H324" s="175">
        <v>1</v>
      </c>
      <c r="I324" s="176"/>
      <c r="J324" s="177">
        <f>ROUND(I324*H324,2)</f>
        <v>0</v>
      </c>
      <c r="K324" s="173" t="s">
        <v>379</v>
      </c>
      <c r="L324" s="38"/>
      <c r="M324" s="178" t="s">
        <v>1</v>
      </c>
      <c r="N324" s="179" t="s">
        <v>39</v>
      </c>
      <c r="O324" s="76"/>
      <c r="P324" s="180">
        <f>O324*H324</f>
        <v>0</v>
      </c>
      <c r="Q324" s="180">
        <v>0</v>
      </c>
      <c r="R324" s="180">
        <f>Q324*H324</f>
        <v>0</v>
      </c>
      <c r="S324" s="180">
        <v>0</v>
      </c>
      <c r="T324" s="181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82" t="s">
        <v>145</v>
      </c>
      <c r="AT324" s="182" t="s">
        <v>140</v>
      </c>
      <c r="AU324" s="182" t="s">
        <v>80</v>
      </c>
      <c r="AY324" s="18" t="s">
        <v>137</v>
      </c>
      <c r="BE324" s="183">
        <f>IF(N324="základní",J324,0)</f>
        <v>0</v>
      </c>
      <c r="BF324" s="183">
        <f>IF(N324="snížená",J324,0)</f>
        <v>0</v>
      </c>
      <c r="BG324" s="183">
        <f>IF(N324="zákl. přenesená",J324,0)</f>
        <v>0</v>
      </c>
      <c r="BH324" s="183">
        <f>IF(N324="sníž. přenesená",J324,0)</f>
        <v>0</v>
      </c>
      <c r="BI324" s="183">
        <f>IF(N324="nulová",J324,0)</f>
        <v>0</v>
      </c>
      <c r="BJ324" s="18" t="s">
        <v>146</v>
      </c>
      <c r="BK324" s="183">
        <f>ROUND(I324*H324,2)</f>
        <v>0</v>
      </c>
      <c r="BL324" s="18" t="s">
        <v>145</v>
      </c>
      <c r="BM324" s="182" t="s">
        <v>380</v>
      </c>
    </row>
    <row r="325" s="2" customFormat="1" ht="24.15" customHeight="1">
      <c r="A325" s="37"/>
      <c r="B325" s="170"/>
      <c r="C325" s="171" t="s">
        <v>381</v>
      </c>
      <c r="D325" s="171" t="s">
        <v>140</v>
      </c>
      <c r="E325" s="172" t="s">
        <v>382</v>
      </c>
      <c r="F325" s="173" t="s">
        <v>383</v>
      </c>
      <c r="G325" s="174" t="s">
        <v>384</v>
      </c>
      <c r="H325" s="175">
        <v>12</v>
      </c>
      <c r="I325" s="176"/>
      <c r="J325" s="177">
        <f>ROUND(I325*H325,2)</f>
        <v>0</v>
      </c>
      <c r="K325" s="173" t="s">
        <v>1</v>
      </c>
      <c r="L325" s="38"/>
      <c r="M325" s="178" t="s">
        <v>1</v>
      </c>
      <c r="N325" s="179" t="s">
        <v>39</v>
      </c>
      <c r="O325" s="76"/>
      <c r="P325" s="180">
        <f>O325*H325</f>
        <v>0</v>
      </c>
      <c r="Q325" s="180">
        <v>0</v>
      </c>
      <c r="R325" s="180">
        <f>Q325*H325</f>
        <v>0</v>
      </c>
      <c r="S325" s="180">
        <v>0</v>
      </c>
      <c r="T325" s="181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82" t="s">
        <v>145</v>
      </c>
      <c r="AT325" s="182" t="s">
        <v>140</v>
      </c>
      <c r="AU325" s="182" t="s">
        <v>80</v>
      </c>
      <c r="AY325" s="18" t="s">
        <v>137</v>
      </c>
      <c r="BE325" s="183">
        <f>IF(N325="základní",J325,0)</f>
        <v>0</v>
      </c>
      <c r="BF325" s="183">
        <f>IF(N325="snížená",J325,0)</f>
        <v>0</v>
      </c>
      <c r="BG325" s="183">
        <f>IF(N325="zákl. přenesená",J325,0)</f>
        <v>0</v>
      </c>
      <c r="BH325" s="183">
        <f>IF(N325="sníž. přenesená",J325,0)</f>
        <v>0</v>
      </c>
      <c r="BI325" s="183">
        <f>IF(N325="nulová",J325,0)</f>
        <v>0</v>
      </c>
      <c r="BJ325" s="18" t="s">
        <v>146</v>
      </c>
      <c r="BK325" s="183">
        <f>ROUND(I325*H325,2)</f>
        <v>0</v>
      </c>
      <c r="BL325" s="18" t="s">
        <v>145</v>
      </c>
      <c r="BM325" s="182" t="s">
        <v>385</v>
      </c>
    </row>
    <row r="326" s="2" customFormat="1" ht="24.15" customHeight="1">
      <c r="A326" s="37"/>
      <c r="B326" s="170"/>
      <c r="C326" s="171" t="s">
        <v>275</v>
      </c>
      <c r="D326" s="171" t="s">
        <v>140</v>
      </c>
      <c r="E326" s="172" t="s">
        <v>386</v>
      </c>
      <c r="F326" s="173" t="s">
        <v>387</v>
      </c>
      <c r="G326" s="174" t="s">
        <v>384</v>
      </c>
      <c r="H326" s="175">
        <v>12</v>
      </c>
      <c r="I326" s="176"/>
      <c r="J326" s="177">
        <f>ROUND(I326*H326,2)</f>
        <v>0</v>
      </c>
      <c r="K326" s="173" t="s">
        <v>1</v>
      </c>
      <c r="L326" s="38"/>
      <c r="M326" s="222" t="s">
        <v>1</v>
      </c>
      <c r="N326" s="223" t="s">
        <v>39</v>
      </c>
      <c r="O326" s="224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82" t="s">
        <v>145</v>
      </c>
      <c r="AT326" s="182" t="s">
        <v>140</v>
      </c>
      <c r="AU326" s="182" t="s">
        <v>80</v>
      </c>
      <c r="AY326" s="18" t="s">
        <v>137</v>
      </c>
      <c r="BE326" s="183">
        <f>IF(N326="základní",J326,0)</f>
        <v>0</v>
      </c>
      <c r="BF326" s="183">
        <f>IF(N326="snížená",J326,0)</f>
        <v>0</v>
      </c>
      <c r="BG326" s="183">
        <f>IF(N326="zákl. přenesená",J326,0)</f>
        <v>0</v>
      </c>
      <c r="BH326" s="183">
        <f>IF(N326="sníž. přenesená",J326,0)</f>
        <v>0</v>
      </c>
      <c r="BI326" s="183">
        <f>IF(N326="nulová",J326,0)</f>
        <v>0</v>
      </c>
      <c r="BJ326" s="18" t="s">
        <v>146</v>
      </c>
      <c r="BK326" s="183">
        <f>ROUND(I326*H326,2)</f>
        <v>0</v>
      </c>
      <c r="BL326" s="18" t="s">
        <v>145</v>
      </c>
      <c r="BM326" s="182" t="s">
        <v>388</v>
      </c>
    </row>
    <row r="327" s="2" customFormat="1" ht="6.96" customHeight="1">
      <c r="A327" s="37"/>
      <c r="B327" s="59"/>
      <c r="C327" s="60"/>
      <c r="D327" s="60"/>
      <c r="E327" s="60"/>
      <c r="F327" s="60"/>
      <c r="G327" s="60"/>
      <c r="H327" s="60"/>
      <c r="I327" s="60"/>
      <c r="J327" s="60"/>
      <c r="K327" s="60"/>
      <c r="L327" s="38"/>
      <c r="M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</row>
  </sheetData>
  <autoFilter ref="C126:K326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="1" customFormat="1" ht="24.96" customHeight="1">
      <c r="B4" s="21"/>
      <c r="D4" s="22" t="s">
        <v>103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0" t="str">
        <f>'Rekapitulace stavby'!K6</f>
        <v>Příloha č. 3, Slepý soupis prací, dodávek a služeb s výkazem výměr (2)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104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393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6. 6. 2024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ROUND(J127,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ROUND((SUM(BE127:BE327)),  2)</f>
        <v>0</v>
      </c>
      <c r="G33" s="37"/>
      <c r="H33" s="37"/>
      <c r="I33" s="127">
        <v>0.20999999999999999</v>
      </c>
      <c r="J33" s="126">
        <f>ROUND(((SUM(BE127:BE327))*I33),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ROUND((SUM(BF127:BF327)),  2)</f>
        <v>0</v>
      </c>
      <c r="G34" s="37"/>
      <c r="H34" s="37"/>
      <c r="I34" s="127">
        <v>0.12</v>
      </c>
      <c r="J34" s="126">
        <f>ROUND(((SUM(BF127:BF327))*I34),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ROUND((SUM(BG127:BG327)),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ROUND((SUM(BH127:BH327)),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ROUND((SUM(BI127:BI327)),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0" t="str">
        <f>E7</f>
        <v>Příloha č. 3, Slepý soupis prací, dodávek a služeb s výkazem výměr (2)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104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Objekt3 - 596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6. 6. 2024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107</v>
      </c>
      <c r="D94" s="128"/>
      <c r="E94" s="128"/>
      <c r="F94" s="128"/>
      <c r="G94" s="128"/>
      <c r="H94" s="128"/>
      <c r="I94" s="128"/>
      <c r="J94" s="137" t="s">
        <v>108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109</v>
      </c>
      <c r="D96" s="37"/>
      <c r="E96" s="37"/>
      <c r="F96" s="37"/>
      <c r="G96" s="37"/>
      <c r="H96" s="37"/>
      <c r="I96" s="37"/>
      <c r="J96" s="95">
        <f>J127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110</v>
      </c>
    </row>
    <row r="97" s="9" customFormat="1" ht="24.96" customHeight="1">
      <c r="A97" s="9"/>
      <c r="B97" s="139"/>
      <c r="C97" s="9"/>
      <c r="D97" s="140" t="s">
        <v>111</v>
      </c>
      <c r="E97" s="141"/>
      <c r="F97" s="141"/>
      <c r="G97" s="141"/>
      <c r="H97" s="141"/>
      <c r="I97" s="141"/>
      <c r="J97" s="142">
        <f>J128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112</v>
      </c>
      <c r="E98" s="145"/>
      <c r="F98" s="145"/>
      <c r="G98" s="145"/>
      <c r="H98" s="145"/>
      <c r="I98" s="145"/>
      <c r="J98" s="146">
        <f>J129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113</v>
      </c>
      <c r="E99" s="145"/>
      <c r="F99" s="145"/>
      <c r="G99" s="145"/>
      <c r="H99" s="145"/>
      <c r="I99" s="145"/>
      <c r="J99" s="146">
        <f>J183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114</v>
      </c>
      <c r="E100" s="145"/>
      <c r="F100" s="145"/>
      <c r="G100" s="145"/>
      <c r="H100" s="145"/>
      <c r="I100" s="145"/>
      <c r="J100" s="146">
        <f>J193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115</v>
      </c>
      <c r="E101" s="145"/>
      <c r="F101" s="145"/>
      <c r="G101" s="145"/>
      <c r="H101" s="145"/>
      <c r="I101" s="145"/>
      <c r="J101" s="146">
        <f>J198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39"/>
      <c r="C102" s="9"/>
      <c r="D102" s="140" t="s">
        <v>116</v>
      </c>
      <c r="E102" s="141"/>
      <c r="F102" s="141"/>
      <c r="G102" s="141"/>
      <c r="H102" s="141"/>
      <c r="I102" s="141"/>
      <c r="J102" s="142">
        <f>J200</f>
        <v>0</v>
      </c>
      <c r="K102" s="9"/>
      <c r="L102" s="13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43"/>
      <c r="C103" s="10"/>
      <c r="D103" s="144" t="s">
        <v>117</v>
      </c>
      <c r="E103" s="145"/>
      <c r="F103" s="145"/>
      <c r="G103" s="145"/>
      <c r="H103" s="145"/>
      <c r="I103" s="145"/>
      <c r="J103" s="146">
        <f>J201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118</v>
      </c>
      <c r="E104" s="145"/>
      <c r="F104" s="145"/>
      <c r="G104" s="145"/>
      <c r="H104" s="145"/>
      <c r="I104" s="145"/>
      <c r="J104" s="146">
        <f>J222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3"/>
      <c r="C105" s="10"/>
      <c r="D105" s="144" t="s">
        <v>119</v>
      </c>
      <c r="E105" s="145"/>
      <c r="F105" s="145"/>
      <c r="G105" s="145"/>
      <c r="H105" s="145"/>
      <c r="I105" s="145"/>
      <c r="J105" s="146">
        <f>J259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3"/>
      <c r="C106" s="10"/>
      <c r="D106" s="144" t="s">
        <v>120</v>
      </c>
      <c r="E106" s="145"/>
      <c r="F106" s="145"/>
      <c r="G106" s="145"/>
      <c r="H106" s="145"/>
      <c r="I106" s="145"/>
      <c r="J106" s="146">
        <f>J275</f>
        <v>0</v>
      </c>
      <c r="K106" s="10"/>
      <c r="L106" s="14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39"/>
      <c r="C107" s="9"/>
      <c r="D107" s="140" t="s">
        <v>121</v>
      </c>
      <c r="E107" s="141"/>
      <c r="F107" s="141"/>
      <c r="G107" s="141"/>
      <c r="H107" s="141"/>
      <c r="I107" s="141"/>
      <c r="J107" s="142">
        <f>J324</f>
        <v>0</v>
      </c>
      <c r="K107" s="9"/>
      <c r="L107" s="13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7"/>
      <c r="B108" s="38"/>
      <c r="C108" s="37"/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61"/>
      <c r="C113" s="62"/>
      <c r="D113" s="62"/>
      <c r="E113" s="62"/>
      <c r="F113" s="62"/>
      <c r="G113" s="62"/>
      <c r="H113" s="62"/>
      <c r="I113" s="62"/>
      <c r="J113" s="62"/>
      <c r="K113" s="62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122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</v>
      </c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6.25" customHeight="1">
      <c r="A117" s="37"/>
      <c r="B117" s="38"/>
      <c r="C117" s="37"/>
      <c r="D117" s="37"/>
      <c r="E117" s="120" t="str">
        <f>E7</f>
        <v>Příloha č. 3, Slepý soupis prací, dodávek a služeb s výkazem výměr (2)</v>
      </c>
      <c r="F117" s="31"/>
      <c r="G117" s="31"/>
      <c r="H117" s="31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104</v>
      </c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7"/>
      <c r="D119" s="37"/>
      <c r="E119" s="66" t="str">
        <f>E9</f>
        <v>Objekt3 - 596</v>
      </c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20</v>
      </c>
      <c r="D121" s="37"/>
      <c r="E121" s="37"/>
      <c r="F121" s="26" t="str">
        <f>F12</f>
        <v xml:space="preserve"> </v>
      </c>
      <c r="G121" s="37"/>
      <c r="H121" s="37"/>
      <c r="I121" s="31" t="s">
        <v>22</v>
      </c>
      <c r="J121" s="68" t="str">
        <f>IF(J12="","",J12)</f>
        <v>6. 6. 2024</v>
      </c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24</v>
      </c>
      <c r="D123" s="37"/>
      <c r="E123" s="37"/>
      <c r="F123" s="26" t="str">
        <f>E15</f>
        <v xml:space="preserve"> </v>
      </c>
      <c r="G123" s="37"/>
      <c r="H123" s="37"/>
      <c r="I123" s="31" t="s">
        <v>29</v>
      </c>
      <c r="J123" s="35" t="str">
        <f>E21</f>
        <v xml:space="preserve"> </v>
      </c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27</v>
      </c>
      <c r="D124" s="37"/>
      <c r="E124" s="37"/>
      <c r="F124" s="26" t="str">
        <f>IF(E18="","",E18)</f>
        <v>Vyplň údaj</v>
      </c>
      <c r="G124" s="37"/>
      <c r="H124" s="37"/>
      <c r="I124" s="31" t="s">
        <v>31</v>
      </c>
      <c r="J124" s="35" t="str">
        <f>E24</f>
        <v xml:space="preserve"> </v>
      </c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7"/>
      <c r="D125" s="37"/>
      <c r="E125" s="37"/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1" customFormat="1" ht="29.28" customHeight="1">
      <c r="A126" s="147"/>
      <c r="B126" s="148"/>
      <c r="C126" s="149" t="s">
        <v>123</v>
      </c>
      <c r="D126" s="150" t="s">
        <v>58</v>
      </c>
      <c r="E126" s="150" t="s">
        <v>54</v>
      </c>
      <c r="F126" s="150" t="s">
        <v>55</v>
      </c>
      <c r="G126" s="150" t="s">
        <v>124</v>
      </c>
      <c r="H126" s="150" t="s">
        <v>125</v>
      </c>
      <c r="I126" s="150" t="s">
        <v>126</v>
      </c>
      <c r="J126" s="150" t="s">
        <v>108</v>
      </c>
      <c r="K126" s="151" t="s">
        <v>127</v>
      </c>
      <c r="L126" s="152"/>
      <c r="M126" s="85" t="s">
        <v>1</v>
      </c>
      <c r="N126" s="86" t="s">
        <v>37</v>
      </c>
      <c r="O126" s="86" t="s">
        <v>128</v>
      </c>
      <c r="P126" s="86" t="s">
        <v>129</v>
      </c>
      <c r="Q126" s="86" t="s">
        <v>130</v>
      </c>
      <c r="R126" s="86" t="s">
        <v>131</v>
      </c>
      <c r="S126" s="86" t="s">
        <v>132</v>
      </c>
      <c r="T126" s="87" t="s">
        <v>133</v>
      </c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</row>
    <row r="127" s="2" customFormat="1" ht="22.8" customHeight="1">
      <c r="A127" s="37"/>
      <c r="B127" s="38"/>
      <c r="C127" s="92" t="s">
        <v>134</v>
      </c>
      <c r="D127" s="37"/>
      <c r="E127" s="37"/>
      <c r="F127" s="37"/>
      <c r="G127" s="37"/>
      <c r="H127" s="37"/>
      <c r="I127" s="37"/>
      <c r="J127" s="153">
        <f>BK127</f>
        <v>0</v>
      </c>
      <c r="K127" s="37"/>
      <c r="L127" s="38"/>
      <c r="M127" s="88"/>
      <c r="N127" s="72"/>
      <c r="O127" s="89"/>
      <c r="P127" s="154">
        <f>P128+P200+P324</f>
        <v>0</v>
      </c>
      <c r="Q127" s="89"/>
      <c r="R127" s="154">
        <f>R128+R200+R324</f>
        <v>0</v>
      </c>
      <c r="S127" s="89"/>
      <c r="T127" s="155">
        <f>T128+T200+T324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8" t="s">
        <v>72</v>
      </c>
      <c r="AU127" s="18" t="s">
        <v>110</v>
      </c>
      <c r="BK127" s="156">
        <f>BK128+BK200+BK324</f>
        <v>0</v>
      </c>
    </row>
    <row r="128" s="12" customFormat="1" ht="25.92" customHeight="1">
      <c r="A128" s="12"/>
      <c r="B128" s="157"/>
      <c r="C128" s="12"/>
      <c r="D128" s="158" t="s">
        <v>72</v>
      </c>
      <c r="E128" s="159" t="s">
        <v>135</v>
      </c>
      <c r="F128" s="159" t="s">
        <v>136</v>
      </c>
      <c r="G128" s="12"/>
      <c r="H128" s="12"/>
      <c r="I128" s="160"/>
      <c r="J128" s="161">
        <f>BK128</f>
        <v>0</v>
      </c>
      <c r="K128" s="12"/>
      <c r="L128" s="157"/>
      <c r="M128" s="162"/>
      <c r="N128" s="163"/>
      <c r="O128" s="163"/>
      <c r="P128" s="164">
        <f>P129+P183+P193+P198</f>
        <v>0</v>
      </c>
      <c r="Q128" s="163"/>
      <c r="R128" s="164">
        <f>R129+R183+R193+R198</f>
        <v>0</v>
      </c>
      <c r="S128" s="163"/>
      <c r="T128" s="165">
        <f>T129+T183+T193+T198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8" t="s">
        <v>80</v>
      </c>
      <c r="AT128" s="166" t="s">
        <v>72</v>
      </c>
      <c r="AU128" s="166" t="s">
        <v>73</v>
      </c>
      <c r="AY128" s="158" t="s">
        <v>137</v>
      </c>
      <c r="BK128" s="167">
        <f>BK129+BK183+BK193+BK198</f>
        <v>0</v>
      </c>
    </row>
    <row r="129" s="12" customFormat="1" ht="22.8" customHeight="1">
      <c r="A129" s="12"/>
      <c r="B129" s="157"/>
      <c r="C129" s="12"/>
      <c r="D129" s="158" t="s">
        <v>72</v>
      </c>
      <c r="E129" s="168" t="s">
        <v>138</v>
      </c>
      <c r="F129" s="168" t="s">
        <v>139</v>
      </c>
      <c r="G129" s="12"/>
      <c r="H129" s="12"/>
      <c r="I129" s="160"/>
      <c r="J129" s="169">
        <f>BK129</f>
        <v>0</v>
      </c>
      <c r="K129" s="12"/>
      <c r="L129" s="157"/>
      <c r="M129" s="162"/>
      <c r="N129" s="163"/>
      <c r="O129" s="163"/>
      <c r="P129" s="164">
        <f>SUM(P130:P182)</f>
        <v>0</v>
      </c>
      <c r="Q129" s="163"/>
      <c r="R129" s="164">
        <f>SUM(R130:R182)</f>
        <v>0</v>
      </c>
      <c r="S129" s="163"/>
      <c r="T129" s="165">
        <f>SUM(T130:T182)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8" t="s">
        <v>80</v>
      </c>
      <c r="AT129" s="166" t="s">
        <v>72</v>
      </c>
      <c r="AU129" s="166" t="s">
        <v>80</v>
      </c>
      <c r="AY129" s="158" t="s">
        <v>137</v>
      </c>
      <c r="BK129" s="167">
        <f>SUM(BK130:BK182)</f>
        <v>0</v>
      </c>
    </row>
    <row r="130" s="2" customFormat="1" ht="37.8" customHeight="1">
      <c r="A130" s="37"/>
      <c r="B130" s="170"/>
      <c r="C130" s="171" t="s">
        <v>80</v>
      </c>
      <c r="D130" s="171" t="s">
        <v>140</v>
      </c>
      <c r="E130" s="172" t="s">
        <v>141</v>
      </c>
      <c r="F130" s="173" t="s">
        <v>142</v>
      </c>
      <c r="G130" s="174" t="s">
        <v>143</v>
      </c>
      <c r="H130" s="175">
        <v>110.19</v>
      </c>
      <c r="I130" s="176"/>
      <c r="J130" s="177">
        <f>ROUND(I130*H130,2)</f>
        <v>0</v>
      </c>
      <c r="K130" s="173" t="s">
        <v>144</v>
      </c>
      <c r="L130" s="38"/>
      <c r="M130" s="178" t="s">
        <v>1</v>
      </c>
      <c r="N130" s="179" t="s">
        <v>39</v>
      </c>
      <c r="O130" s="76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2" t="s">
        <v>145</v>
      </c>
      <c r="AT130" s="182" t="s">
        <v>140</v>
      </c>
      <c r="AU130" s="182" t="s">
        <v>146</v>
      </c>
      <c r="AY130" s="18" t="s">
        <v>137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8" t="s">
        <v>146</v>
      </c>
      <c r="BK130" s="183">
        <f>ROUND(I130*H130,2)</f>
        <v>0</v>
      </c>
      <c r="BL130" s="18" t="s">
        <v>145</v>
      </c>
      <c r="BM130" s="182" t="s">
        <v>146</v>
      </c>
    </row>
    <row r="131" s="13" customFormat="1">
      <c r="A131" s="13"/>
      <c r="B131" s="184"/>
      <c r="C131" s="13"/>
      <c r="D131" s="185" t="s">
        <v>147</v>
      </c>
      <c r="E131" s="186" t="s">
        <v>1</v>
      </c>
      <c r="F131" s="187" t="s">
        <v>148</v>
      </c>
      <c r="G131" s="13"/>
      <c r="H131" s="186" t="s">
        <v>1</v>
      </c>
      <c r="I131" s="188"/>
      <c r="J131" s="13"/>
      <c r="K131" s="13"/>
      <c r="L131" s="184"/>
      <c r="M131" s="189"/>
      <c r="N131" s="190"/>
      <c r="O131" s="190"/>
      <c r="P131" s="190"/>
      <c r="Q131" s="190"/>
      <c r="R131" s="190"/>
      <c r="S131" s="190"/>
      <c r="T131" s="19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6" t="s">
        <v>147</v>
      </c>
      <c r="AU131" s="186" t="s">
        <v>146</v>
      </c>
      <c r="AV131" s="13" t="s">
        <v>80</v>
      </c>
      <c r="AW131" s="13" t="s">
        <v>30</v>
      </c>
      <c r="AX131" s="13" t="s">
        <v>73</v>
      </c>
      <c r="AY131" s="186" t="s">
        <v>137</v>
      </c>
    </row>
    <row r="132" s="14" customFormat="1">
      <c r="A132" s="14"/>
      <c r="B132" s="192"/>
      <c r="C132" s="14"/>
      <c r="D132" s="185" t="s">
        <v>147</v>
      </c>
      <c r="E132" s="193" t="s">
        <v>1</v>
      </c>
      <c r="F132" s="194" t="s">
        <v>149</v>
      </c>
      <c r="G132" s="14"/>
      <c r="H132" s="195">
        <v>75.599999999999994</v>
      </c>
      <c r="I132" s="196"/>
      <c r="J132" s="14"/>
      <c r="K132" s="14"/>
      <c r="L132" s="192"/>
      <c r="M132" s="197"/>
      <c r="N132" s="198"/>
      <c r="O132" s="198"/>
      <c r="P132" s="198"/>
      <c r="Q132" s="198"/>
      <c r="R132" s="198"/>
      <c r="S132" s="198"/>
      <c r="T132" s="19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193" t="s">
        <v>147</v>
      </c>
      <c r="AU132" s="193" t="s">
        <v>146</v>
      </c>
      <c r="AV132" s="14" t="s">
        <v>146</v>
      </c>
      <c r="AW132" s="14" t="s">
        <v>30</v>
      </c>
      <c r="AX132" s="14" t="s">
        <v>73</v>
      </c>
      <c r="AY132" s="193" t="s">
        <v>137</v>
      </c>
    </row>
    <row r="133" s="13" customFormat="1">
      <c r="A133" s="13"/>
      <c r="B133" s="184"/>
      <c r="C133" s="13"/>
      <c r="D133" s="185" t="s">
        <v>147</v>
      </c>
      <c r="E133" s="186" t="s">
        <v>1</v>
      </c>
      <c r="F133" s="187" t="s">
        <v>150</v>
      </c>
      <c r="G133" s="13"/>
      <c r="H133" s="186" t="s">
        <v>1</v>
      </c>
      <c r="I133" s="188"/>
      <c r="J133" s="13"/>
      <c r="K133" s="13"/>
      <c r="L133" s="184"/>
      <c r="M133" s="189"/>
      <c r="N133" s="190"/>
      <c r="O133" s="190"/>
      <c r="P133" s="190"/>
      <c r="Q133" s="190"/>
      <c r="R133" s="190"/>
      <c r="S133" s="190"/>
      <c r="T133" s="19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6" t="s">
        <v>147</v>
      </c>
      <c r="AU133" s="186" t="s">
        <v>146</v>
      </c>
      <c r="AV133" s="13" t="s">
        <v>80</v>
      </c>
      <c r="AW133" s="13" t="s">
        <v>30</v>
      </c>
      <c r="AX133" s="13" t="s">
        <v>73</v>
      </c>
      <c r="AY133" s="186" t="s">
        <v>137</v>
      </c>
    </row>
    <row r="134" s="14" customFormat="1">
      <c r="A134" s="14"/>
      <c r="B134" s="192"/>
      <c r="C134" s="14"/>
      <c r="D134" s="185" t="s">
        <v>147</v>
      </c>
      <c r="E134" s="193" t="s">
        <v>1</v>
      </c>
      <c r="F134" s="194" t="s">
        <v>151</v>
      </c>
      <c r="G134" s="14"/>
      <c r="H134" s="195">
        <v>34.590000000000003</v>
      </c>
      <c r="I134" s="196"/>
      <c r="J134" s="14"/>
      <c r="K134" s="14"/>
      <c r="L134" s="192"/>
      <c r="M134" s="197"/>
      <c r="N134" s="198"/>
      <c r="O134" s="198"/>
      <c r="P134" s="198"/>
      <c r="Q134" s="198"/>
      <c r="R134" s="198"/>
      <c r="S134" s="198"/>
      <c r="T134" s="19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193" t="s">
        <v>147</v>
      </c>
      <c r="AU134" s="193" t="s">
        <v>146</v>
      </c>
      <c r="AV134" s="14" t="s">
        <v>146</v>
      </c>
      <c r="AW134" s="14" t="s">
        <v>30</v>
      </c>
      <c r="AX134" s="14" t="s">
        <v>73</v>
      </c>
      <c r="AY134" s="193" t="s">
        <v>137</v>
      </c>
    </row>
    <row r="135" s="15" customFormat="1">
      <c r="A135" s="15"/>
      <c r="B135" s="200"/>
      <c r="C135" s="15"/>
      <c r="D135" s="185" t="s">
        <v>147</v>
      </c>
      <c r="E135" s="201" t="s">
        <v>1</v>
      </c>
      <c r="F135" s="202" t="s">
        <v>152</v>
      </c>
      <c r="G135" s="15"/>
      <c r="H135" s="203">
        <v>110.19</v>
      </c>
      <c r="I135" s="204"/>
      <c r="J135" s="15"/>
      <c r="K135" s="15"/>
      <c r="L135" s="200"/>
      <c r="M135" s="205"/>
      <c r="N135" s="206"/>
      <c r="O135" s="206"/>
      <c r="P135" s="206"/>
      <c r="Q135" s="206"/>
      <c r="R135" s="206"/>
      <c r="S135" s="206"/>
      <c r="T135" s="207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01" t="s">
        <v>147</v>
      </c>
      <c r="AU135" s="201" t="s">
        <v>146</v>
      </c>
      <c r="AV135" s="15" t="s">
        <v>145</v>
      </c>
      <c r="AW135" s="15" t="s">
        <v>30</v>
      </c>
      <c r="AX135" s="15" t="s">
        <v>80</v>
      </c>
      <c r="AY135" s="201" t="s">
        <v>137</v>
      </c>
    </row>
    <row r="136" s="2" customFormat="1" ht="44.25" customHeight="1">
      <c r="A136" s="37"/>
      <c r="B136" s="170"/>
      <c r="C136" s="171" t="s">
        <v>146</v>
      </c>
      <c r="D136" s="171" t="s">
        <v>140</v>
      </c>
      <c r="E136" s="172" t="s">
        <v>153</v>
      </c>
      <c r="F136" s="173" t="s">
        <v>154</v>
      </c>
      <c r="G136" s="174" t="s">
        <v>155</v>
      </c>
      <c r="H136" s="175">
        <v>44</v>
      </c>
      <c r="I136" s="176"/>
      <c r="J136" s="177">
        <f>ROUND(I136*H136,2)</f>
        <v>0</v>
      </c>
      <c r="K136" s="173" t="s">
        <v>144</v>
      </c>
      <c r="L136" s="38"/>
      <c r="M136" s="178" t="s">
        <v>1</v>
      </c>
      <c r="N136" s="179" t="s">
        <v>39</v>
      </c>
      <c r="O136" s="76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2" t="s">
        <v>145</v>
      </c>
      <c r="AT136" s="182" t="s">
        <v>140</v>
      </c>
      <c r="AU136" s="182" t="s">
        <v>146</v>
      </c>
      <c r="AY136" s="18" t="s">
        <v>137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8" t="s">
        <v>146</v>
      </c>
      <c r="BK136" s="183">
        <f>ROUND(I136*H136,2)</f>
        <v>0</v>
      </c>
      <c r="BL136" s="18" t="s">
        <v>145</v>
      </c>
      <c r="BM136" s="182" t="s">
        <v>145</v>
      </c>
    </row>
    <row r="137" s="13" customFormat="1">
      <c r="A137" s="13"/>
      <c r="B137" s="184"/>
      <c r="C137" s="13"/>
      <c r="D137" s="185" t="s">
        <v>147</v>
      </c>
      <c r="E137" s="186" t="s">
        <v>1</v>
      </c>
      <c r="F137" s="187" t="s">
        <v>156</v>
      </c>
      <c r="G137" s="13"/>
      <c r="H137" s="186" t="s">
        <v>1</v>
      </c>
      <c r="I137" s="188"/>
      <c r="J137" s="13"/>
      <c r="K137" s="13"/>
      <c r="L137" s="184"/>
      <c r="M137" s="189"/>
      <c r="N137" s="190"/>
      <c r="O137" s="190"/>
      <c r="P137" s="190"/>
      <c r="Q137" s="190"/>
      <c r="R137" s="190"/>
      <c r="S137" s="190"/>
      <c r="T137" s="19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6" t="s">
        <v>147</v>
      </c>
      <c r="AU137" s="186" t="s">
        <v>146</v>
      </c>
      <c r="AV137" s="13" t="s">
        <v>80</v>
      </c>
      <c r="AW137" s="13" t="s">
        <v>30</v>
      </c>
      <c r="AX137" s="13" t="s">
        <v>73</v>
      </c>
      <c r="AY137" s="186" t="s">
        <v>137</v>
      </c>
    </row>
    <row r="138" s="13" customFormat="1">
      <c r="A138" s="13"/>
      <c r="B138" s="184"/>
      <c r="C138" s="13"/>
      <c r="D138" s="185" t="s">
        <v>147</v>
      </c>
      <c r="E138" s="186" t="s">
        <v>1</v>
      </c>
      <c r="F138" s="187" t="s">
        <v>148</v>
      </c>
      <c r="G138" s="13"/>
      <c r="H138" s="186" t="s">
        <v>1</v>
      </c>
      <c r="I138" s="188"/>
      <c r="J138" s="13"/>
      <c r="K138" s="13"/>
      <c r="L138" s="184"/>
      <c r="M138" s="189"/>
      <c r="N138" s="190"/>
      <c r="O138" s="190"/>
      <c r="P138" s="190"/>
      <c r="Q138" s="190"/>
      <c r="R138" s="190"/>
      <c r="S138" s="190"/>
      <c r="T138" s="19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6" t="s">
        <v>147</v>
      </c>
      <c r="AU138" s="186" t="s">
        <v>146</v>
      </c>
      <c r="AV138" s="13" t="s">
        <v>80</v>
      </c>
      <c r="AW138" s="13" t="s">
        <v>30</v>
      </c>
      <c r="AX138" s="13" t="s">
        <v>73</v>
      </c>
      <c r="AY138" s="186" t="s">
        <v>137</v>
      </c>
    </row>
    <row r="139" s="14" customFormat="1">
      <c r="A139" s="14"/>
      <c r="B139" s="192"/>
      <c r="C139" s="14"/>
      <c r="D139" s="185" t="s">
        <v>147</v>
      </c>
      <c r="E139" s="193" t="s">
        <v>1</v>
      </c>
      <c r="F139" s="194" t="s">
        <v>157</v>
      </c>
      <c r="G139" s="14"/>
      <c r="H139" s="195">
        <v>32</v>
      </c>
      <c r="I139" s="196"/>
      <c r="J139" s="14"/>
      <c r="K139" s="14"/>
      <c r="L139" s="192"/>
      <c r="M139" s="197"/>
      <c r="N139" s="198"/>
      <c r="O139" s="198"/>
      <c r="P139" s="198"/>
      <c r="Q139" s="198"/>
      <c r="R139" s="198"/>
      <c r="S139" s="198"/>
      <c r="T139" s="19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193" t="s">
        <v>147</v>
      </c>
      <c r="AU139" s="193" t="s">
        <v>146</v>
      </c>
      <c r="AV139" s="14" t="s">
        <v>146</v>
      </c>
      <c r="AW139" s="14" t="s">
        <v>30</v>
      </c>
      <c r="AX139" s="14" t="s">
        <v>73</v>
      </c>
      <c r="AY139" s="193" t="s">
        <v>137</v>
      </c>
    </row>
    <row r="140" s="13" customFormat="1">
      <c r="A140" s="13"/>
      <c r="B140" s="184"/>
      <c r="C140" s="13"/>
      <c r="D140" s="185" t="s">
        <v>147</v>
      </c>
      <c r="E140" s="186" t="s">
        <v>1</v>
      </c>
      <c r="F140" s="187" t="s">
        <v>150</v>
      </c>
      <c r="G140" s="13"/>
      <c r="H140" s="186" t="s">
        <v>1</v>
      </c>
      <c r="I140" s="188"/>
      <c r="J140" s="13"/>
      <c r="K140" s="13"/>
      <c r="L140" s="184"/>
      <c r="M140" s="189"/>
      <c r="N140" s="190"/>
      <c r="O140" s="190"/>
      <c r="P140" s="190"/>
      <c r="Q140" s="190"/>
      <c r="R140" s="190"/>
      <c r="S140" s="190"/>
      <c r="T140" s="19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6" t="s">
        <v>147</v>
      </c>
      <c r="AU140" s="186" t="s">
        <v>146</v>
      </c>
      <c r="AV140" s="13" t="s">
        <v>80</v>
      </c>
      <c r="AW140" s="13" t="s">
        <v>30</v>
      </c>
      <c r="AX140" s="13" t="s">
        <v>73</v>
      </c>
      <c r="AY140" s="186" t="s">
        <v>137</v>
      </c>
    </row>
    <row r="141" s="14" customFormat="1">
      <c r="A141" s="14"/>
      <c r="B141" s="192"/>
      <c r="C141" s="14"/>
      <c r="D141" s="185" t="s">
        <v>147</v>
      </c>
      <c r="E141" s="193" t="s">
        <v>1</v>
      </c>
      <c r="F141" s="194" t="s">
        <v>8</v>
      </c>
      <c r="G141" s="14"/>
      <c r="H141" s="195">
        <v>12</v>
      </c>
      <c r="I141" s="196"/>
      <c r="J141" s="14"/>
      <c r="K141" s="14"/>
      <c r="L141" s="192"/>
      <c r="M141" s="197"/>
      <c r="N141" s="198"/>
      <c r="O141" s="198"/>
      <c r="P141" s="198"/>
      <c r="Q141" s="198"/>
      <c r="R141" s="198"/>
      <c r="S141" s="198"/>
      <c r="T141" s="19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193" t="s">
        <v>147</v>
      </c>
      <c r="AU141" s="193" t="s">
        <v>146</v>
      </c>
      <c r="AV141" s="14" t="s">
        <v>146</v>
      </c>
      <c r="AW141" s="14" t="s">
        <v>30</v>
      </c>
      <c r="AX141" s="14" t="s">
        <v>73</v>
      </c>
      <c r="AY141" s="193" t="s">
        <v>137</v>
      </c>
    </row>
    <row r="142" s="15" customFormat="1">
      <c r="A142" s="15"/>
      <c r="B142" s="200"/>
      <c r="C142" s="15"/>
      <c r="D142" s="185" t="s">
        <v>147</v>
      </c>
      <c r="E142" s="201" t="s">
        <v>1</v>
      </c>
      <c r="F142" s="202" t="s">
        <v>152</v>
      </c>
      <c r="G142" s="15"/>
      <c r="H142" s="203">
        <v>44</v>
      </c>
      <c r="I142" s="204"/>
      <c r="J142" s="15"/>
      <c r="K142" s="15"/>
      <c r="L142" s="200"/>
      <c r="M142" s="205"/>
      <c r="N142" s="206"/>
      <c r="O142" s="206"/>
      <c r="P142" s="206"/>
      <c r="Q142" s="206"/>
      <c r="R142" s="206"/>
      <c r="S142" s="206"/>
      <c r="T142" s="207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01" t="s">
        <v>147</v>
      </c>
      <c r="AU142" s="201" t="s">
        <v>146</v>
      </c>
      <c r="AV142" s="15" t="s">
        <v>145</v>
      </c>
      <c r="AW142" s="15" t="s">
        <v>30</v>
      </c>
      <c r="AX142" s="15" t="s">
        <v>80</v>
      </c>
      <c r="AY142" s="201" t="s">
        <v>137</v>
      </c>
    </row>
    <row r="143" s="2" customFormat="1" ht="24.15" customHeight="1">
      <c r="A143" s="37"/>
      <c r="B143" s="170"/>
      <c r="C143" s="171" t="s">
        <v>158</v>
      </c>
      <c r="D143" s="171" t="s">
        <v>140</v>
      </c>
      <c r="E143" s="172" t="s">
        <v>159</v>
      </c>
      <c r="F143" s="173" t="s">
        <v>160</v>
      </c>
      <c r="G143" s="174" t="s">
        <v>143</v>
      </c>
      <c r="H143" s="175">
        <v>31.710000000000001</v>
      </c>
      <c r="I143" s="176"/>
      <c r="J143" s="177">
        <f>ROUND(I143*H143,2)</f>
        <v>0</v>
      </c>
      <c r="K143" s="173" t="s">
        <v>144</v>
      </c>
      <c r="L143" s="38"/>
      <c r="M143" s="178" t="s">
        <v>1</v>
      </c>
      <c r="N143" s="179" t="s">
        <v>39</v>
      </c>
      <c r="O143" s="76"/>
      <c r="P143" s="180">
        <f>O143*H143</f>
        <v>0</v>
      </c>
      <c r="Q143" s="180">
        <v>0</v>
      </c>
      <c r="R143" s="180">
        <f>Q143*H143</f>
        <v>0</v>
      </c>
      <c r="S143" s="180">
        <v>0</v>
      </c>
      <c r="T143" s="18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2" t="s">
        <v>145</v>
      </c>
      <c r="AT143" s="182" t="s">
        <v>140</v>
      </c>
      <c r="AU143" s="182" t="s">
        <v>146</v>
      </c>
      <c r="AY143" s="18" t="s">
        <v>137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8" t="s">
        <v>146</v>
      </c>
      <c r="BK143" s="183">
        <f>ROUND(I143*H143,2)</f>
        <v>0</v>
      </c>
      <c r="BL143" s="18" t="s">
        <v>145</v>
      </c>
      <c r="BM143" s="182" t="s">
        <v>138</v>
      </c>
    </row>
    <row r="144" s="13" customFormat="1">
      <c r="A144" s="13"/>
      <c r="B144" s="184"/>
      <c r="C144" s="13"/>
      <c r="D144" s="185" t="s">
        <v>147</v>
      </c>
      <c r="E144" s="186" t="s">
        <v>1</v>
      </c>
      <c r="F144" s="187" t="s">
        <v>161</v>
      </c>
      <c r="G144" s="13"/>
      <c r="H144" s="186" t="s">
        <v>1</v>
      </c>
      <c r="I144" s="188"/>
      <c r="J144" s="13"/>
      <c r="K144" s="13"/>
      <c r="L144" s="184"/>
      <c r="M144" s="189"/>
      <c r="N144" s="190"/>
      <c r="O144" s="190"/>
      <c r="P144" s="190"/>
      <c r="Q144" s="190"/>
      <c r="R144" s="190"/>
      <c r="S144" s="190"/>
      <c r="T144" s="19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6" t="s">
        <v>147</v>
      </c>
      <c r="AU144" s="186" t="s">
        <v>146</v>
      </c>
      <c r="AV144" s="13" t="s">
        <v>80</v>
      </c>
      <c r="AW144" s="13" t="s">
        <v>30</v>
      </c>
      <c r="AX144" s="13" t="s">
        <v>73</v>
      </c>
      <c r="AY144" s="186" t="s">
        <v>137</v>
      </c>
    </row>
    <row r="145" s="13" customFormat="1">
      <c r="A145" s="13"/>
      <c r="B145" s="184"/>
      <c r="C145" s="13"/>
      <c r="D145" s="185" t="s">
        <v>147</v>
      </c>
      <c r="E145" s="186" t="s">
        <v>1</v>
      </c>
      <c r="F145" s="187" t="s">
        <v>148</v>
      </c>
      <c r="G145" s="13"/>
      <c r="H145" s="186" t="s">
        <v>1</v>
      </c>
      <c r="I145" s="188"/>
      <c r="J145" s="13"/>
      <c r="K145" s="13"/>
      <c r="L145" s="184"/>
      <c r="M145" s="189"/>
      <c r="N145" s="190"/>
      <c r="O145" s="190"/>
      <c r="P145" s="190"/>
      <c r="Q145" s="190"/>
      <c r="R145" s="190"/>
      <c r="S145" s="190"/>
      <c r="T145" s="19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6" t="s">
        <v>147</v>
      </c>
      <c r="AU145" s="186" t="s">
        <v>146</v>
      </c>
      <c r="AV145" s="13" t="s">
        <v>80</v>
      </c>
      <c r="AW145" s="13" t="s">
        <v>30</v>
      </c>
      <c r="AX145" s="13" t="s">
        <v>73</v>
      </c>
      <c r="AY145" s="186" t="s">
        <v>137</v>
      </c>
    </row>
    <row r="146" s="14" customFormat="1">
      <c r="A146" s="14"/>
      <c r="B146" s="192"/>
      <c r="C146" s="14"/>
      <c r="D146" s="185" t="s">
        <v>147</v>
      </c>
      <c r="E146" s="193" t="s">
        <v>1</v>
      </c>
      <c r="F146" s="194" t="s">
        <v>162</v>
      </c>
      <c r="G146" s="14"/>
      <c r="H146" s="195">
        <v>21.359999999999999</v>
      </c>
      <c r="I146" s="196"/>
      <c r="J146" s="14"/>
      <c r="K146" s="14"/>
      <c r="L146" s="192"/>
      <c r="M146" s="197"/>
      <c r="N146" s="198"/>
      <c r="O146" s="198"/>
      <c r="P146" s="198"/>
      <c r="Q146" s="198"/>
      <c r="R146" s="198"/>
      <c r="S146" s="198"/>
      <c r="T146" s="19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193" t="s">
        <v>147</v>
      </c>
      <c r="AU146" s="193" t="s">
        <v>146</v>
      </c>
      <c r="AV146" s="14" t="s">
        <v>146</v>
      </c>
      <c r="AW146" s="14" t="s">
        <v>30</v>
      </c>
      <c r="AX146" s="14" t="s">
        <v>73</v>
      </c>
      <c r="AY146" s="193" t="s">
        <v>137</v>
      </c>
    </row>
    <row r="147" s="13" customFormat="1">
      <c r="A147" s="13"/>
      <c r="B147" s="184"/>
      <c r="C147" s="13"/>
      <c r="D147" s="185" t="s">
        <v>147</v>
      </c>
      <c r="E147" s="186" t="s">
        <v>1</v>
      </c>
      <c r="F147" s="187" t="s">
        <v>150</v>
      </c>
      <c r="G147" s="13"/>
      <c r="H147" s="186" t="s">
        <v>1</v>
      </c>
      <c r="I147" s="188"/>
      <c r="J147" s="13"/>
      <c r="K147" s="13"/>
      <c r="L147" s="184"/>
      <c r="M147" s="189"/>
      <c r="N147" s="190"/>
      <c r="O147" s="190"/>
      <c r="P147" s="190"/>
      <c r="Q147" s="190"/>
      <c r="R147" s="190"/>
      <c r="S147" s="190"/>
      <c r="T147" s="19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6" t="s">
        <v>147</v>
      </c>
      <c r="AU147" s="186" t="s">
        <v>146</v>
      </c>
      <c r="AV147" s="13" t="s">
        <v>80</v>
      </c>
      <c r="AW147" s="13" t="s">
        <v>30</v>
      </c>
      <c r="AX147" s="13" t="s">
        <v>73</v>
      </c>
      <c r="AY147" s="186" t="s">
        <v>137</v>
      </c>
    </row>
    <row r="148" s="14" customFormat="1">
      <c r="A148" s="14"/>
      <c r="B148" s="192"/>
      <c r="C148" s="14"/>
      <c r="D148" s="185" t="s">
        <v>147</v>
      </c>
      <c r="E148" s="193" t="s">
        <v>1</v>
      </c>
      <c r="F148" s="194" t="s">
        <v>163</v>
      </c>
      <c r="G148" s="14"/>
      <c r="H148" s="195">
        <v>10.35</v>
      </c>
      <c r="I148" s="196"/>
      <c r="J148" s="14"/>
      <c r="K148" s="14"/>
      <c r="L148" s="192"/>
      <c r="M148" s="197"/>
      <c r="N148" s="198"/>
      <c r="O148" s="198"/>
      <c r="P148" s="198"/>
      <c r="Q148" s="198"/>
      <c r="R148" s="198"/>
      <c r="S148" s="198"/>
      <c r="T148" s="19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193" t="s">
        <v>147</v>
      </c>
      <c r="AU148" s="193" t="s">
        <v>146</v>
      </c>
      <c r="AV148" s="14" t="s">
        <v>146</v>
      </c>
      <c r="AW148" s="14" t="s">
        <v>30</v>
      </c>
      <c r="AX148" s="14" t="s">
        <v>73</v>
      </c>
      <c r="AY148" s="193" t="s">
        <v>137</v>
      </c>
    </row>
    <row r="149" s="15" customFormat="1">
      <c r="A149" s="15"/>
      <c r="B149" s="200"/>
      <c r="C149" s="15"/>
      <c r="D149" s="185" t="s">
        <v>147</v>
      </c>
      <c r="E149" s="201" t="s">
        <v>1</v>
      </c>
      <c r="F149" s="202" t="s">
        <v>152</v>
      </c>
      <c r="G149" s="15"/>
      <c r="H149" s="203">
        <v>31.710000000000001</v>
      </c>
      <c r="I149" s="204"/>
      <c r="J149" s="15"/>
      <c r="K149" s="15"/>
      <c r="L149" s="200"/>
      <c r="M149" s="205"/>
      <c r="N149" s="206"/>
      <c r="O149" s="206"/>
      <c r="P149" s="206"/>
      <c r="Q149" s="206"/>
      <c r="R149" s="206"/>
      <c r="S149" s="206"/>
      <c r="T149" s="20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01" t="s">
        <v>147</v>
      </c>
      <c r="AU149" s="201" t="s">
        <v>146</v>
      </c>
      <c r="AV149" s="15" t="s">
        <v>145</v>
      </c>
      <c r="AW149" s="15" t="s">
        <v>30</v>
      </c>
      <c r="AX149" s="15" t="s">
        <v>80</v>
      </c>
      <c r="AY149" s="201" t="s">
        <v>137</v>
      </c>
    </row>
    <row r="150" s="2" customFormat="1" ht="55.5" customHeight="1">
      <c r="A150" s="37"/>
      <c r="B150" s="170"/>
      <c r="C150" s="171" t="s">
        <v>145</v>
      </c>
      <c r="D150" s="171" t="s">
        <v>140</v>
      </c>
      <c r="E150" s="172" t="s">
        <v>164</v>
      </c>
      <c r="F150" s="173" t="s">
        <v>165</v>
      </c>
      <c r="G150" s="174" t="s">
        <v>166</v>
      </c>
      <c r="H150" s="175">
        <v>422.80000000000001</v>
      </c>
      <c r="I150" s="176"/>
      <c r="J150" s="177">
        <f>ROUND(I150*H150,2)</f>
        <v>0</v>
      </c>
      <c r="K150" s="173" t="s">
        <v>144</v>
      </c>
      <c r="L150" s="38"/>
      <c r="M150" s="178" t="s">
        <v>1</v>
      </c>
      <c r="N150" s="179" t="s">
        <v>39</v>
      </c>
      <c r="O150" s="76"/>
      <c r="P150" s="180">
        <f>O150*H150</f>
        <v>0</v>
      </c>
      <c r="Q150" s="180">
        <v>0</v>
      </c>
      <c r="R150" s="180">
        <f>Q150*H150</f>
        <v>0</v>
      </c>
      <c r="S150" s="180">
        <v>0</v>
      </c>
      <c r="T150" s="18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2" t="s">
        <v>145</v>
      </c>
      <c r="AT150" s="182" t="s">
        <v>140</v>
      </c>
      <c r="AU150" s="182" t="s">
        <v>146</v>
      </c>
      <c r="AY150" s="18" t="s">
        <v>137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8" t="s">
        <v>146</v>
      </c>
      <c r="BK150" s="183">
        <f>ROUND(I150*H150,2)</f>
        <v>0</v>
      </c>
      <c r="BL150" s="18" t="s">
        <v>145</v>
      </c>
      <c r="BM150" s="182" t="s">
        <v>167</v>
      </c>
    </row>
    <row r="151" s="2" customFormat="1" ht="24.15" customHeight="1">
      <c r="A151" s="37"/>
      <c r="B151" s="170"/>
      <c r="C151" s="208" t="s">
        <v>168</v>
      </c>
      <c r="D151" s="208" t="s">
        <v>169</v>
      </c>
      <c r="E151" s="209" t="s">
        <v>170</v>
      </c>
      <c r="F151" s="210" t="s">
        <v>171</v>
      </c>
      <c r="G151" s="211" t="s">
        <v>166</v>
      </c>
      <c r="H151" s="212">
        <v>221.97</v>
      </c>
      <c r="I151" s="213"/>
      <c r="J151" s="214">
        <f>ROUND(I151*H151,2)</f>
        <v>0</v>
      </c>
      <c r="K151" s="210" t="s">
        <v>144</v>
      </c>
      <c r="L151" s="215"/>
      <c r="M151" s="216" t="s">
        <v>1</v>
      </c>
      <c r="N151" s="217" t="s">
        <v>39</v>
      </c>
      <c r="O151" s="76"/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2" t="s">
        <v>167</v>
      </c>
      <c r="AT151" s="182" t="s">
        <v>169</v>
      </c>
      <c r="AU151" s="182" t="s">
        <v>146</v>
      </c>
      <c r="AY151" s="18" t="s">
        <v>137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8" t="s">
        <v>146</v>
      </c>
      <c r="BK151" s="183">
        <f>ROUND(I151*H151,2)</f>
        <v>0</v>
      </c>
      <c r="BL151" s="18" t="s">
        <v>145</v>
      </c>
      <c r="BM151" s="182" t="s">
        <v>172</v>
      </c>
    </row>
    <row r="152" s="13" customFormat="1">
      <c r="A152" s="13"/>
      <c r="B152" s="184"/>
      <c r="C152" s="13"/>
      <c r="D152" s="185" t="s">
        <v>147</v>
      </c>
      <c r="E152" s="186" t="s">
        <v>1</v>
      </c>
      <c r="F152" s="187" t="s">
        <v>156</v>
      </c>
      <c r="G152" s="13"/>
      <c r="H152" s="186" t="s">
        <v>1</v>
      </c>
      <c r="I152" s="188"/>
      <c r="J152" s="13"/>
      <c r="K152" s="13"/>
      <c r="L152" s="184"/>
      <c r="M152" s="189"/>
      <c r="N152" s="190"/>
      <c r="O152" s="190"/>
      <c r="P152" s="190"/>
      <c r="Q152" s="190"/>
      <c r="R152" s="190"/>
      <c r="S152" s="190"/>
      <c r="T152" s="19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6" t="s">
        <v>147</v>
      </c>
      <c r="AU152" s="186" t="s">
        <v>146</v>
      </c>
      <c r="AV152" s="13" t="s">
        <v>80</v>
      </c>
      <c r="AW152" s="13" t="s">
        <v>30</v>
      </c>
      <c r="AX152" s="13" t="s">
        <v>73</v>
      </c>
      <c r="AY152" s="186" t="s">
        <v>137</v>
      </c>
    </row>
    <row r="153" s="13" customFormat="1">
      <c r="A153" s="13"/>
      <c r="B153" s="184"/>
      <c r="C153" s="13"/>
      <c r="D153" s="185" t="s">
        <v>147</v>
      </c>
      <c r="E153" s="186" t="s">
        <v>1</v>
      </c>
      <c r="F153" s="187" t="s">
        <v>148</v>
      </c>
      <c r="G153" s="13"/>
      <c r="H153" s="186" t="s">
        <v>1</v>
      </c>
      <c r="I153" s="188"/>
      <c r="J153" s="13"/>
      <c r="K153" s="13"/>
      <c r="L153" s="184"/>
      <c r="M153" s="189"/>
      <c r="N153" s="190"/>
      <c r="O153" s="190"/>
      <c r="P153" s="190"/>
      <c r="Q153" s="190"/>
      <c r="R153" s="190"/>
      <c r="S153" s="190"/>
      <c r="T153" s="19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6" t="s">
        <v>147</v>
      </c>
      <c r="AU153" s="186" t="s">
        <v>146</v>
      </c>
      <c r="AV153" s="13" t="s">
        <v>80</v>
      </c>
      <c r="AW153" s="13" t="s">
        <v>30</v>
      </c>
      <c r="AX153" s="13" t="s">
        <v>73</v>
      </c>
      <c r="AY153" s="186" t="s">
        <v>137</v>
      </c>
    </row>
    <row r="154" s="14" customFormat="1">
      <c r="A154" s="14"/>
      <c r="B154" s="192"/>
      <c r="C154" s="14"/>
      <c r="D154" s="185" t="s">
        <v>147</v>
      </c>
      <c r="E154" s="193" t="s">
        <v>1</v>
      </c>
      <c r="F154" s="194" t="s">
        <v>173</v>
      </c>
      <c r="G154" s="14"/>
      <c r="H154" s="195">
        <v>142.40000000000001</v>
      </c>
      <c r="I154" s="196"/>
      <c r="J154" s="14"/>
      <c r="K154" s="14"/>
      <c r="L154" s="192"/>
      <c r="M154" s="197"/>
      <c r="N154" s="198"/>
      <c r="O154" s="198"/>
      <c r="P154" s="198"/>
      <c r="Q154" s="198"/>
      <c r="R154" s="198"/>
      <c r="S154" s="198"/>
      <c r="T154" s="19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193" t="s">
        <v>147</v>
      </c>
      <c r="AU154" s="193" t="s">
        <v>146</v>
      </c>
      <c r="AV154" s="14" t="s">
        <v>146</v>
      </c>
      <c r="AW154" s="14" t="s">
        <v>30</v>
      </c>
      <c r="AX154" s="14" t="s">
        <v>73</v>
      </c>
      <c r="AY154" s="193" t="s">
        <v>137</v>
      </c>
    </row>
    <row r="155" s="13" customFormat="1">
      <c r="A155" s="13"/>
      <c r="B155" s="184"/>
      <c r="C155" s="13"/>
      <c r="D155" s="185" t="s">
        <v>147</v>
      </c>
      <c r="E155" s="186" t="s">
        <v>1</v>
      </c>
      <c r="F155" s="187" t="s">
        <v>150</v>
      </c>
      <c r="G155" s="13"/>
      <c r="H155" s="186" t="s">
        <v>1</v>
      </c>
      <c r="I155" s="188"/>
      <c r="J155" s="13"/>
      <c r="K155" s="13"/>
      <c r="L155" s="184"/>
      <c r="M155" s="189"/>
      <c r="N155" s="190"/>
      <c r="O155" s="190"/>
      <c r="P155" s="190"/>
      <c r="Q155" s="190"/>
      <c r="R155" s="190"/>
      <c r="S155" s="190"/>
      <c r="T155" s="19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6" t="s">
        <v>147</v>
      </c>
      <c r="AU155" s="186" t="s">
        <v>146</v>
      </c>
      <c r="AV155" s="13" t="s">
        <v>80</v>
      </c>
      <c r="AW155" s="13" t="s">
        <v>30</v>
      </c>
      <c r="AX155" s="13" t="s">
        <v>73</v>
      </c>
      <c r="AY155" s="186" t="s">
        <v>137</v>
      </c>
    </row>
    <row r="156" s="14" customFormat="1">
      <c r="A156" s="14"/>
      <c r="B156" s="192"/>
      <c r="C156" s="14"/>
      <c r="D156" s="185" t="s">
        <v>147</v>
      </c>
      <c r="E156" s="193" t="s">
        <v>1</v>
      </c>
      <c r="F156" s="194" t="s">
        <v>174</v>
      </c>
      <c r="G156" s="14"/>
      <c r="H156" s="195">
        <v>69</v>
      </c>
      <c r="I156" s="196"/>
      <c r="J156" s="14"/>
      <c r="K156" s="14"/>
      <c r="L156" s="192"/>
      <c r="M156" s="197"/>
      <c r="N156" s="198"/>
      <c r="O156" s="198"/>
      <c r="P156" s="198"/>
      <c r="Q156" s="198"/>
      <c r="R156" s="198"/>
      <c r="S156" s="198"/>
      <c r="T156" s="19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193" t="s">
        <v>147</v>
      </c>
      <c r="AU156" s="193" t="s">
        <v>146</v>
      </c>
      <c r="AV156" s="14" t="s">
        <v>146</v>
      </c>
      <c r="AW156" s="14" t="s">
        <v>30</v>
      </c>
      <c r="AX156" s="14" t="s">
        <v>73</v>
      </c>
      <c r="AY156" s="193" t="s">
        <v>137</v>
      </c>
    </row>
    <row r="157" s="15" customFormat="1">
      <c r="A157" s="15"/>
      <c r="B157" s="200"/>
      <c r="C157" s="15"/>
      <c r="D157" s="185" t="s">
        <v>147</v>
      </c>
      <c r="E157" s="201" t="s">
        <v>1</v>
      </c>
      <c r="F157" s="202" t="s">
        <v>152</v>
      </c>
      <c r="G157" s="15"/>
      <c r="H157" s="203">
        <v>211.40000000000001</v>
      </c>
      <c r="I157" s="204"/>
      <c r="J157" s="15"/>
      <c r="K157" s="15"/>
      <c r="L157" s="200"/>
      <c r="M157" s="205"/>
      <c r="N157" s="206"/>
      <c r="O157" s="206"/>
      <c r="P157" s="206"/>
      <c r="Q157" s="206"/>
      <c r="R157" s="206"/>
      <c r="S157" s="206"/>
      <c r="T157" s="20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01" t="s">
        <v>147</v>
      </c>
      <c r="AU157" s="201" t="s">
        <v>146</v>
      </c>
      <c r="AV157" s="15" t="s">
        <v>145</v>
      </c>
      <c r="AW157" s="15" t="s">
        <v>30</v>
      </c>
      <c r="AX157" s="15" t="s">
        <v>73</v>
      </c>
      <c r="AY157" s="201" t="s">
        <v>137</v>
      </c>
    </row>
    <row r="158" s="14" customFormat="1">
      <c r="A158" s="14"/>
      <c r="B158" s="192"/>
      <c r="C158" s="14"/>
      <c r="D158" s="185" t="s">
        <v>147</v>
      </c>
      <c r="E158" s="193" t="s">
        <v>1</v>
      </c>
      <c r="F158" s="194" t="s">
        <v>175</v>
      </c>
      <c r="G158" s="14"/>
      <c r="H158" s="195">
        <v>221.97</v>
      </c>
      <c r="I158" s="196"/>
      <c r="J158" s="14"/>
      <c r="K158" s="14"/>
      <c r="L158" s="192"/>
      <c r="M158" s="197"/>
      <c r="N158" s="198"/>
      <c r="O158" s="198"/>
      <c r="P158" s="198"/>
      <c r="Q158" s="198"/>
      <c r="R158" s="198"/>
      <c r="S158" s="198"/>
      <c r="T158" s="19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193" t="s">
        <v>147</v>
      </c>
      <c r="AU158" s="193" t="s">
        <v>146</v>
      </c>
      <c r="AV158" s="14" t="s">
        <v>146</v>
      </c>
      <c r="AW158" s="14" t="s">
        <v>30</v>
      </c>
      <c r="AX158" s="14" t="s">
        <v>73</v>
      </c>
      <c r="AY158" s="193" t="s">
        <v>137</v>
      </c>
    </row>
    <row r="159" s="15" customFormat="1">
      <c r="A159" s="15"/>
      <c r="B159" s="200"/>
      <c r="C159" s="15"/>
      <c r="D159" s="185" t="s">
        <v>147</v>
      </c>
      <c r="E159" s="201" t="s">
        <v>1</v>
      </c>
      <c r="F159" s="202" t="s">
        <v>152</v>
      </c>
      <c r="G159" s="15"/>
      <c r="H159" s="203">
        <v>221.97</v>
      </c>
      <c r="I159" s="204"/>
      <c r="J159" s="15"/>
      <c r="K159" s="15"/>
      <c r="L159" s="200"/>
      <c r="M159" s="205"/>
      <c r="N159" s="206"/>
      <c r="O159" s="206"/>
      <c r="P159" s="206"/>
      <c r="Q159" s="206"/>
      <c r="R159" s="206"/>
      <c r="S159" s="206"/>
      <c r="T159" s="20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01" t="s">
        <v>147</v>
      </c>
      <c r="AU159" s="201" t="s">
        <v>146</v>
      </c>
      <c r="AV159" s="15" t="s">
        <v>145</v>
      </c>
      <c r="AW159" s="15" t="s">
        <v>30</v>
      </c>
      <c r="AX159" s="15" t="s">
        <v>80</v>
      </c>
      <c r="AY159" s="201" t="s">
        <v>137</v>
      </c>
    </row>
    <row r="160" s="2" customFormat="1" ht="16.5" customHeight="1">
      <c r="A160" s="37"/>
      <c r="B160" s="170"/>
      <c r="C160" s="208" t="s">
        <v>138</v>
      </c>
      <c r="D160" s="208" t="s">
        <v>169</v>
      </c>
      <c r="E160" s="209" t="s">
        <v>176</v>
      </c>
      <c r="F160" s="210" t="s">
        <v>177</v>
      </c>
      <c r="G160" s="211" t="s">
        <v>166</v>
      </c>
      <c r="H160" s="212">
        <v>221.97</v>
      </c>
      <c r="I160" s="213"/>
      <c r="J160" s="214">
        <f>ROUND(I160*H160,2)</f>
        <v>0</v>
      </c>
      <c r="K160" s="210" t="s">
        <v>144</v>
      </c>
      <c r="L160" s="215"/>
      <c r="M160" s="216" t="s">
        <v>1</v>
      </c>
      <c r="N160" s="217" t="s">
        <v>39</v>
      </c>
      <c r="O160" s="76"/>
      <c r="P160" s="180">
        <f>O160*H160</f>
        <v>0</v>
      </c>
      <c r="Q160" s="180">
        <v>0</v>
      </c>
      <c r="R160" s="180">
        <f>Q160*H160</f>
        <v>0</v>
      </c>
      <c r="S160" s="180">
        <v>0</v>
      </c>
      <c r="T160" s="18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2" t="s">
        <v>167</v>
      </c>
      <c r="AT160" s="182" t="s">
        <v>169</v>
      </c>
      <c r="AU160" s="182" t="s">
        <v>146</v>
      </c>
      <c r="AY160" s="18" t="s">
        <v>137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8" t="s">
        <v>146</v>
      </c>
      <c r="BK160" s="183">
        <f>ROUND(I160*H160,2)</f>
        <v>0</v>
      </c>
      <c r="BL160" s="18" t="s">
        <v>145</v>
      </c>
      <c r="BM160" s="182" t="s">
        <v>8</v>
      </c>
    </row>
    <row r="161" s="13" customFormat="1">
      <c r="A161" s="13"/>
      <c r="B161" s="184"/>
      <c r="C161" s="13"/>
      <c r="D161" s="185" t="s">
        <v>147</v>
      </c>
      <c r="E161" s="186" t="s">
        <v>1</v>
      </c>
      <c r="F161" s="187" t="s">
        <v>178</v>
      </c>
      <c r="G161" s="13"/>
      <c r="H161" s="186" t="s">
        <v>1</v>
      </c>
      <c r="I161" s="188"/>
      <c r="J161" s="13"/>
      <c r="K161" s="13"/>
      <c r="L161" s="184"/>
      <c r="M161" s="189"/>
      <c r="N161" s="190"/>
      <c r="O161" s="190"/>
      <c r="P161" s="190"/>
      <c r="Q161" s="190"/>
      <c r="R161" s="190"/>
      <c r="S161" s="190"/>
      <c r="T161" s="19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86" t="s">
        <v>147</v>
      </c>
      <c r="AU161" s="186" t="s">
        <v>146</v>
      </c>
      <c r="AV161" s="13" t="s">
        <v>80</v>
      </c>
      <c r="AW161" s="13" t="s">
        <v>30</v>
      </c>
      <c r="AX161" s="13" t="s">
        <v>73</v>
      </c>
      <c r="AY161" s="186" t="s">
        <v>137</v>
      </c>
    </row>
    <row r="162" s="13" customFormat="1">
      <c r="A162" s="13"/>
      <c r="B162" s="184"/>
      <c r="C162" s="13"/>
      <c r="D162" s="185" t="s">
        <v>147</v>
      </c>
      <c r="E162" s="186" t="s">
        <v>1</v>
      </c>
      <c r="F162" s="187" t="s">
        <v>148</v>
      </c>
      <c r="G162" s="13"/>
      <c r="H162" s="186" t="s">
        <v>1</v>
      </c>
      <c r="I162" s="188"/>
      <c r="J162" s="13"/>
      <c r="K162" s="13"/>
      <c r="L162" s="184"/>
      <c r="M162" s="189"/>
      <c r="N162" s="190"/>
      <c r="O162" s="190"/>
      <c r="P162" s="190"/>
      <c r="Q162" s="190"/>
      <c r="R162" s="190"/>
      <c r="S162" s="190"/>
      <c r="T162" s="19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6" t="s">
        <v>147</v>
      </c>
      <c r="AU162" s="186" t="s">
        <v>146</v>
      </c>
      <c r="AV162" s="13" t="s">
        <v>80</v>
      </c>
      <c r="AW162" s="13" t="s">
        <v>30</v>
      </c>
      <c r="AX162" s="13" t="s">
        <v>73</v>
      </c>
      <c r="AY162" s="186" t="s">
        <v>137</v>
      </c>
    </row>
    <row r="163" s="14" customFormat="1">
      <c r="A163" s="14"/>
      <c r="B163" s="192"/>
      <c r="C163" s="14"/>
      <c r="D163" s="185" t="s">
        <v>147</v>
      </c>
      <c r="E163" s="193" t="s">
        <v>1</v>
      </c>
      <c r="F163" s="194" t="s">
        <v>173</v>
      </c>
      <c r="G163" s="14"/>
      <c r="H163" s="195">
        <v>142.40000000000001</v>
      </c>
      <c r="I163" s="196"/>
      <c r="J163" s="14"/>
      <c r="K163" s="14"/>
      <c r="L163" s="192"/>
      <c r="M163" s="197"/>
      <c r="N163" s="198"/>
      <c r="O163" s="198"/>
      <c r="P163" s="198"/>
      <c r="Q163" s="198"/>
      <c r="R163" s="198"/>
      <c r="S163" s="198"/>
      <c r="T163" s="19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193" t="s">
        <v>147</v>
      </c>
      <c r="AU163" s="193" t="s">
        <v>146</v>
      </c>
      <c r="AV163" s="14" t="s">
        <v>146</v>
      </c>
      <c r="AW163" s="14" t="s">
        <v>30</v>
      </c>
      <c r="AX163" s="14" t="s">
        <v>73</v>
      </c>
      <c r="AY163" s="193" t="s">
        <v>137</v>
      </c>
    </row>
    <row r="164" s="13" customFormat="1">
      <c r="A164" s="13"/>
      <c r="B164" s="184"/>
      <c r="C164" s="13"/>
      <c r="D164" s="185" t="s">
        <v>147</v>
      </c>
      <c r="E164" s="186" t="s">
        <v>1</v>
      </c>
      <c r="F164" s="187" t="s">
        <v>150</v>
      </c>
      <c r="G164" s="13"/>
      <c r="H164" s="186" t="s">
        <v>1</v>
      </c>
      <c r="I164" s="188"/>
      <c r="J164" s="13"/>
      <c r="K164" s="13"/>
      <c r="L164" s="184"/>
      <c r="M164" s="189"/>
      <c r="N164" s="190"/>
      <c r="O164" s="190"/>
      <c r="P164" s="190"/>
      <c r="Q164" s="190"/>
      <c r="R164" s="190"/>
      <c r="S164" s="190"/>
      <c r="T164" s="19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6" t="s">
        <v>147</v>
      </c>
      <c r="AU164" s="186" t="s">
        <v>146</v>
      </c>
      <c r="AV164" s="13" t="s">
        <v>80</v>
      </c>
      <c r="AW164" s="13" t="s">
        <v>30</v>
      </c>
      <c r="AX164" s="13" t="s">
        <v>73</v>
      </c>
      <c r="AY164" s="186" t="s">
        <v>137</v>
      </c>
    </row>
    <row r="165" s="14" customFormat="1">
      <c r="A165" s="14"/>
      <c r="B165" s="192"/>
      <c r="C165" s="14"/>
      <c r="D165" s="185" t="s">
        <v>147</v>
      </c>
      <c r="E165" s="193" t="s">
        <v>1</v>
      </c>
      <c r="F165" s="194" t="s">
        <v>174</v>
      </c>
      <c r="G165" s="14"/>
      <c r="H165" s="195">
        <v>69</v>
      </c>
      <c r="I165" s="196"/>
      <c r="J165" s="14"/>
      <c r="K165" s="14"/>
      <c r="L165" s="192"/>
      <c r="M165" s="197"/>
      <c r="N165" s="198"/>
      <c r="O165" s="198"/>
      <c r="P165" s="198"/>
      <c r="Q165" s="198"/>
      <c r="R165" s="198"/>
      <c r="S165" s="198"/>
      <c r="T165" s="19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193" t="s">
        <v>147</v>
      </c>
      <c r="AU165" s="193" t="s">
        <v>146</v>
      </c>
      <c r="AV165" s="14" t="s">
        <v>146</v>
      </c>
      <c r="AW165" s="14" t="s">
        <v>30</v>
      </c>
      <c r="AX165" s="14" t="s">
        <v>73</v>
      </c>
      <c r="AY165" s="193" t="s">
        <v>137</v>
      </c>
    </row>
    <row r="166" s="15" customFormat="1">
      <c r="A166" s="15"/>
      <c r="B166" s="200"/>
      <c r="C166" s="15"/>
      <c r="D166" s="185" t="s">
        <v>147</v>
      </c>
      <c r="E166" s="201" t="s">
        <v>1</v>
      </c>
      <c r="F166" s="202" t="s">
        <v>152</v>
      </c>
      <c r="G166" s="15"/>
      <c r="H166" s="203">
        <v>211.40000000000001</v>
      </c>
      <c r="I166" s="204"/>
      <c r="J166" s="15"/>
      <c r="K166" s="15"/>
      <c r="L166" s="200"/>
      <c r="M166" s="205"/>
      <c r="N166" s="206"/>
      <c r="O166" s="206"/>
      <c r="P166" s="206"/>
      <c r="Q166" s="206"/>
      <c r="R166" s="206"/>
      <c r="S166" s="206"/>
      <c r="T166" s="20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01" t="s">
        <v>147</v>
      </c>
      <c r="AU166" s="201" t="s">
        <v>146</v>
      </c>
      <c r="AV166" s="15" t="s">
        <v>145</v>
      </c>
      <c r="AW166" s="15" t="s">
        <v>30</v>
      </c>
      <c r="AX166" s="15" t="s">
        <v>73</v>
      </c>
      <c r="AY166" s="201" t="s">
        <v>137</v>
      </c>
    </row>
    <row r="167" s="14" customFormat="1">
      <c r="A167" s="14"/>
      <c r="B167" s="192"/>
      <c r="C167" s="14"/>
      <c r="D167" s="185" t="s">
        <v>147</v>
      </c>
      <c r="E167" s="193" t="s">
        <v>1</v>
      </c>
      <c r="F167" s="194" t="s">
        <v>175</v>
      </c>
      <c r="G167" s="14"/>
      <c r="H167" s="195">
        <v>221.97</v>
      </c>
      <c r="I167" s="196"/>
      <c r="J167" s="14"/>
      <c r="K167" s="14"/>
      <c r="L167" s="192"/>
      <c r="M167" s="197"/>
      <c r="N167" s="198"/>
      <c r="O167" s="198"/>
      <c r="P167" s="198"/>
      <c r="Q167" s="198"/>
      <c r="R167" s="198"/>
      <c r="S167" s="198"/>
      <c r="T167" s="19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193" t="s">
        <v>147</v>
      </c>
      <c r="AU167" s="193" t="s">
        <v>146</v>
      </c>
      <c r="AV167" s="14" t="s">
        <v>146</v>
      </c>
      <c r="AW167" s="14" t="s">
        <v>30</v>
      </c>
      <c r="AX167" s="14" t="s">
        <v>73</v>
      </c>
      <c r="AY167" s="193" t="s">
        <v>137</v>
      </c>
    </row>
    <row r="168" s="15" customFormat="1">
      <c r="A168" s="15"/>
      <c r="B168" s="200"/>
      <c r="C168" s="15"/>
      <c r="D168" s="185" t="s">
        <v>147</v>
      </c>
      <c r="E168" s="201" t="s">
        <v>1</v>
      </c>
      <c r="F168" s="202" t="s">
        <v>152</v>
      </c>
      <c r="G168" s="15"/>
      <c r="H168" s="203">
        <v>221.97</v>
      </c>
      <c r="I168" s="204"/>
      <c r="J168" s="15"/>
      <c r="K168" s="15"/>
      <c r="L168" s="200"/>
      <c r="M168" s="205"/>
      <c r="N168" s="206"/>
      <c r="O168" s="206"/>
      <c r="P168" s="206"/>
      <c r="Q168" s="206"/>
      <c r="R168" s="206"/>
      <c r="S168" s="206"/>
      <c r="T168" s="20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01" t="s">
        <v>147</v>
      </c>
      <c r="AU168" s="201" t="s">
        <v>146</v>
      </c>
      <c r="AV168" s="15" t="s">
        <v>145</v>
      </c>
      <c r="AW168" s="15" t="s">
        <v>30</v>
      </c>
      <c r="AX168" s="15" t="s">
        <v>80</v>
      </c>
      <c r="AY168" s="201" t="s">
        <v>137</v>
      </c>
    </row>
    <row r="169" s="2" customFormat="1" ht="33" customHeight="1">
      <c r="A169" s="37"/>
      <c r="B169" s="170"/>
      <c r="C169" s="171" t="s">
        <v>179</v>
      </c>
      <c r="D169" s="171" t="s">
        <v>140</v>
      </c>
      <c r="E169" s="172" t="s">
        <v>180</v>
      </c>
      <c r="F169" s="173" t="s">
        <v>181</v>
      </c>
      <c r="G169" s="174" t="s">
        <v>166</v>
      </c>
      <c r="H169" s="175">
        <v>422.80000000000001</v>
      </c>
      <c r="I169" s="176"/>
      <c r="J169" s="177">
        <f>ROUND(I169*H169,2)</f>
        <v>0</v>
      </c>
      <c r="K169" s="173" t="s">
        <v>144</v>
      </c>
      <c r="L169" s="38"/>
      <c r="M169" s="178" t="s">
        <v>1</v>
      </c>
      <c r="N169" s="179" t="s">
        <v>39</v>
      </c>
      <c r="O169" s="76"/>
      <c r="P169" s="180">
        <f>O169*H169</f>
        <v>0</v>
      </c>
      <c r="Q169" s="180">
        <v>0</v>
      </c>
      <c r="R169" s="180">
        <f>Q169*H169</f>
        <v>0</v>
      </c>
      <c r="S169" s="180">
        <v>0</v>
      </c>
      <c r="T169" s="18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2" t="s">
        <v>145</v>
      </c>
      <c r="AT169" s="182" t="s">
        <v>140</v>
      </c>
      <c r="AU169" s="182" t="s">
        <v>146</v>
      </c>
      <c r="AY169" s="18" t="s">
        <v>137</v>
      </c>
      <c r="BE169" s="183">
        <f>IF(N169="základní",J169,0)</f>
        <v>0</v>
      </c>
      <c r="BF169" s="183">
        <f>IF(N169="snížená",J169,0)</f>
        <v>0</v>
      </c>
      <c r="BG169" s="183">
        <f>IF(N169="zákl. přenesená",J169,0)</f>
        <v>0</v>
      </c>
      <c r="BH169" s="183">
        <f>IF(N169="sníž. přenesená",J169,0)</f>
        <v>0</v>
      </c>
      <c r="BI169" s="183">
        <f>IF(N169="nulová",J169,0)</f>
        <v>0</v>
      </c>
      <c r="BJ169" s="18" t="s">
        <v>146</v>
      </c>
      <c r="BK169" s="183">
        <f>ROUND(I169*H169,2)</f>
        <v>0</v>
      </c>
      <c r="BL169" s="18" t="s">
        <v>145</v>
      </c>
      <c r="BM169" s="182" t="s">
        <v>182</v>
      </c>
    </row>
    <row r="170" s="13" customFormat="1">
      <c r="A170" s="13"/>
      <c r="B170" s="184"/>
      <c r="C170" s="13"/>
      <c r="D170" s="185" t="s">
        <v>147</v>
      </c>
      <c r="E170" s="186" t="s">
        <v>1</v>
      </c>
      <c r="F170" s="187" t="s">
        <v>183</v>
      </c>
      <c r="G170" s="13"/>
      <c r="H170" s="186" t="s">
        <v>1</v>
      </c>
      <c r="I170" s="188"/>
      <c r="J170" s="13"/>
      <c r="K170" s="13"/>
      <c r="L170" s="184"/>
      <c r="M170" s="189"/>
      <c r="N170" s="190"/>
      <c r="O170" s="190"/>
      <c r="P170" s="190"/>
      <c r="Q170" s="190"/>
      <c r="R170" s="190"/>
      <c r="S170" s="190"/>
      <c r="T170" s="19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86" t="s">
        <v>147</v>
      </c>
      <c r="AU170" s="186" t="s">
        <v>146</v>
      </c>
      <c r="AV170" s="13" t="s">
        <v>80</v>
      </c>
      <c r="AW170" s="13" t="s">
        <v>30</v>
      </c>
      <c r="AX170" s="13" t="s">
        <v>73</v>
      </c>
      <c r="AY170" s="186" t="s">
        <v>137</v>
      </c>
    </row>
    <row r="171" s="13" customFormat="1">
      <c r="A171" s="13"/>
      <c r="B171" s="184"/>
      <c r="C171" s="13"/>
      <c r="D171" s="185" t="s">
        <v>147</v>
      </c>
      <c r="E171" s="186" t="s">
        <v>1</v>
      </c>
      <c r="F171" s="187" t="s">
        <v>148</v>
      </c>
      <c r="G171" s="13"/>
      <c r="H171" s="186" t="s">
        <v>1</v>
      </c>
      <c r="I171" s="188"/>
      <c r="J171" s="13"/>
      <c r="K171" s="13"/>
      <c r="L171" s="184"/>
      <c r="M171" s="189"/>
      <c r="N171" s="190"/>
      <c r="O171" s="190"/>
      <c r="P171" s="190"/>
      <c r="Q171" s="190"/>
      <c r="R171" s="190"/>
      <c r="S171" s="190"/>
      <c r="T171" s="19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6" t="s">
        <v>147</v>
      </c>
      <c r="AU171" s="186" t="s">
        <v>146</v>
      </c>
      <c r="AV171" s="13" t="s">
        <v>80</v>
      </c>
      <c r="AW171" s="13" t="s">
        <v>30</v>
      </c>
      <c r="AX171" s="13" t="s">
        <v>73</v>
      </c>
      <c r="AY171" s="186" t="s">
        <v>137</v>
      </c>
    </row>
    <row r="172" s="14" customFormat="1">
      <c r="A172" s="14"/>
      <c r="B172" s="192"/>
      <c r="C172" s="14"/>
      <c r="D172" s="185" t="s">
        <v>147</v>
      </c>
      <c r="E172" s="193" t="s">
        <v>1</v>
      </c>
      <c r="F172" s="194" t="s">
        <v>184</v>
      </c>
      <c r="G172" s="14"/>
      <c r="H172" s="195">
        <v>284.80000000000001</v>
      </c>
      <c r="I172" s="196"/>
      <c r="J172" s="14"/>
      <c r="K172" s="14"/>
      <c r="L172" s="192"/>
      <c r="M172" s="197"/>
      <c r="N172" s="198"/>
      <c r="O172" s="198"/>
      <c r="P172" s="198"/>
      <c r="Q172" s="198"/>
      <c r="R172" s="198"/>
      <c r="S172" s="198"/>
      <c r="T172" s="19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193" t="s">
        <v>147</v>
      </c>
      <c r="AU172" s="193" t="s">
        <v>146</v>
      </c>
      <c r="AV172" s="14" t="s">
        <v>146</v>
      </c>
      <c r="AW172" s="14" t="s">
        <v>30</v>
      </c>
      <c r="AX172" s="14" t="s">
        <v>73</v>
      </c>
      <c r="AY172" s="193" t="s">
        <v>137</v>
      </c>
    </row>
    <row r="173" s="13" customFormat="1">
      <c r="A173" s="13"/>
      <c r="B173" s="184"/>
      <c r="C173" s="13"/>
      <c r="D173" s="185" t="s">
        <v>147</v>
      </c>
      <c r="E173" s="186" t="s">
        <v>1</v>
      </c>
      <c r="F173" s="187" t="s">
        <v>150</v>
      </c>
      <c r="G173" s="13"/>
      <c r="H173" s="186" t="s">
        <v>1</v>
      </c>
      <c r="I173" s="188"/>
      <c r="J173" s="13"/>
      <c r="K173" s="13"/>
      <c r="L173" s="184"/>
      <c r="M173" s="189"/>
      <c r="N173" s="190"/>
      <c r="O173" s="190"/>
      <c r="P173" s="190"/>
      <c r="Q173" s="190"/>
      <c r="R173" s="190"/>
      <c r="S173" s="190"/>
      <c r="T173" s="19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6" t="s">
        <v>147</v>
      </c>
      <c r="AU173" s="186" t="s">
        <v>146</v>
      </c>
      <c r="AV173" s="13" t="s">
        <v>80</v>
      </c>
      <c r="AW173" s="13" t="s">
        <v>30</v>
      </c>
      <c r="AX173" s="13" t="s">
        <v>73</v>
      </c>
      <c r="AY173" s="186" t="s">
        <v>137</v>
      </c>
    </row>
    <row r="174" s="14" customFormat="1">
      <c r="A174" s="14"/>
      <c r="B174" s="192"/>
      <c r="C174" s="14"/>
      <c r="D174" s="185" t="s">
        <v>147</v>
      </c>
      <c r="E174" s="193" t="s">
        <v>1</v>
      </c>
      <c r="F174" s="194" t="s">
        <v>185</v>
      </c>
      <c r="G174" s="14"/>
      <c r="H174" s="195">
        <v>138</v>
      </c>
      <c r="I174" s="196"/>
      <c r="J174" s="14"/>
      <c r="K174" s="14"/>
      <c r="L174" s="192"/>
      <c r="M174" s="197"/>
      <c r="N174" s="198"/>
      <c r="O174" s="198"/>
      <c r="P174" s="198"/>
      <c r="Q174" s="198"/>
      <c r="R174" s="198"/>
      <c r="S174" s="198"/>
      <c r="T174" s="19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193" t="s">
        <v>147</v>
      </c>
      <c r="AU174" s="193" t="s">
        <v>146</v>
      </c>
      <c r="AV174" s="14" t="s">
        <v>146</v>
      </c>
      <c r="AW174" s="14" t="s">
        <v>30</v>
      </c>
      <c r="AX174" s="14" t="s">
        <v>73</v>
      </c>
      <c r="AY174" s="193" t="s">
        <v>137</v>
      </c>
    </row>
    <row r="175" s="15" customFormat="1">
      <c r="A175" s="15"/>
      <c r="B175" s="200"/>
      <c r="C175" s="15"/>
      <c r="D175" s="185" t="s">
        <v>147</v>
      </c>
      <c r="E175" s="201" t="s">
        <v>1</v>
      </c>
      <c r="F175" s="202" t="s">
        <v>152</v>
      </c>
      <c r="G175" s="15"/>
      <c r="H175" s="203">
        <v>422.80000000000001</v>
      </c>
      <c r="I175" s="204"/>
      <c r="J175" s="15"/>
      <c r="K175" s="15"/>
      <c r="L175" s="200"/>
      <c r="M175" s="205"/>
      <c r="N175" s="206"/>
      <c r="O175" s="206"/>
      <c r="P175" s="206"/>
      <c r="Q175" s="206"/>
      <c r="R175" s="206"/>
      <c r="S175" s="206"/>
      <c r="T175" s="207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01" t="s">
        <v>147</v>
      </c>
      <c r="AU175" s="201" t="s">
        <v>146</v>
      </c>
      <c r="AV175" s="15" t="s">
        <v>145</v>
      </c>
      <c r="AW175" s="15" t="s">
        <v>30</v>
      </c>
      <c r="AX175" s="15" t="s">
        <v>80</v>
      </c>
      <c r="AY175" s="201" t="s">
        <v>137</v>
      </c>
    </row>
    <row r="176" s="2" customFormat="1" ht="33" customHeight="1">
      <c r="A176" s="37"/>
      <c r="B176" s="170"/>
      <c r="C176" s="171" t="s">
        <v>167</v>
      </c>
      <c r="D176" s="171" t="s">
        <v>140</v>
      </c>
      <c r="E176" s="172" t="s">
        <v>186</v>
      </c>
      <c r="F176" s="173" t="s">
        <v>187</v>
      </c>
      <c r="G176" s="174" t="s">
        <v>143</v>
      </c>
      <c r="H176" s="175">
        <v>11.550000000000001</v>
      </c>
      <c r="I176" s="176"/>
      <c r="J176" s="177">
        <f>ROUND(I176*H176,2)</f>
        <v>0</v>
      </c>
      <c r="K176" s="173" t="s">
        <v>144</v>
      </c>
      <c r="L176" s="38"/>
      <c r="M176" s="178" t="s">
        <v>1</v>
      </c>
      <c r="N176" s="179" t="s">
        <v>39</v>
      </c>
      <c r="O176" s="76"/>
      <c r="P176" s="180">
        <f>O176*H176</f>
        <v>0</v>
      </c>
      <c r="Q176" s="180">
        <v>0</v>
      </c>
      <c r="R176" s="180">
        <f>Q176*H176</f>
        <v>0</v>
      </c>
      <c r="S176" s="180">
        <v>0</v>
      </c>
      <c r="T176" s="18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2" t="s">
        <v>145</v>
      </c>
      <c r="AT176" s="182" t="s">
        <v>140</v>
      </c>
      <c r="AU176" s="182" t="s">
        <v>146</v>
      </c>
      <c r="AY176" s="18" t="s">
        <v>137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8" t="s">
        <v>146</v>
      </c>
      <c r="BK176" s="183">
        <f>ROUND(I176*H176,2)</f>
        <v>0</v>
      </c>
      <c r="BL176" s="18" t="s">
        <v>145</v>
      </c>
      <c r="BM176" s="182" t="s">
        <v>188</v>
      </c>
    </row>
    <row r="177" s="13" customFormat="1">
      <c r="A177" s="13"/>
      <c r="B177" s="184"/>
      <c r="C177" s="13"/>
      <c r="D177" s="185" t="s">
        <v>147</v>
      </c>
      <c r="E177" s="186" t="s">
        <v>1</v>
      </c>
      <c r="F177" s="187" t="s">
        <v>178</v>
      </c>
      <c r="G177" s="13"/>
      <c r="H177" s="186" t="s">
        <v>1</v>
      </c>
      <c r="I177" s="188"/>
      <c r="J177" s="13"/>
      <c r="K177" s="13"/>
      <c r="L177" s="184"/>
      <c r="M177" s="189"/>
      <c r="N177" s="190"/>
      <c r="O177" s="190"/>
      <c r="P177" s="190"/>
      <c r="Q177" s="190"/>
      <c r="R177" s="190"/>
      <c r="S177" s="190"/>
      <c r="T177" s="19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6" t="s">
        <v>147</v>
      </c>
      <c r="AU177" s="186" t="s">
        <v>146</v>
      </c>
      <c r="AV177" s="13" t="s">
        <v>80</v>
      </c>
      <c r="AW177" s="13" t="s">
        <v>30</v>
      </c>
      <c r="AX177" s="13" t="s">
        <v>73</v>
      </c>
      <c r="AY177" s="186" t="s">
        <v>137</v>
      </c>
    </row>
    <row r="178" s="13" customFormat="1">
      <c r="A178" s="13"/>
      <c r="B178" s="184"/>
      <c r="C178" s="13"/>
      <c r="D178" s="185" t="s">
        <v>147</v>
      </c>
      <c r="E178" s="186" t="s">
        <v>1</v>
      </c>
      <c r="F178" s="187" t="s">
        <v>148</v>
      </c>
      <c r="G178" s="13"/>
      <c r="H178" s="186" t="s">
        <v>1</v>
      </c>
      <c r="I178" s="188"/>
      <c r="J178" s="13"/>
      <c r="K178" s="13"/>
      <c r="L178" s="184"/>
      <c r="M178" s="189"/>
      <c r="N178" s="190"/>
      <c r="O178" s="190"/>
      <c r="P178" s="190"/>
      <c r="Q178" s="190"/>
      <c r="R178" s="190"/>
      <c r="S178" s="190"/>
      <c r="T178" s="19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6" t="s">
        <v>147</v>
      </c>
      <c r="AU178" s="186" t="s">
        <v>146</v>
      </c>
      <c r="AV178" s="13" t="s">
        <v>80</v>
      </c>
      <c r="AW178" s="13" t="s">
        <v>30</v>
      </c>
      <c r="AX178" s="13" t="s">
        <v>73</v>
      </c>
      <c r="AY178" s="186" t="s">
        <v>137</v>
      </c>
    </row>
    <row r="179" s="14" customFormat="1">
      <c r="A179" s="14"/>
      <c r="B179" s="192"/>
      <c r="C179" s="14"/>
      <c r="D179" s="185" t="s">
        <v>147</v>
      </c>
      <c r="E179" s="193" t="s">
        <v>1</v>
      </c>
      <c r="F179" s="194" t="s">
        <v>189</v>
      </c>
      <c r="G179" s="14"/>
      <c r="H179" s="195">
        <v>8.4000000000000004</v>
      </c>
      <c r="I179" s="196"/>
      <c r="J179" s="14"/>
      <c r="K179" s="14"/>
      <c r="L179" s="192"/>
      <c r="M179" s="197"/>
      <c r="N179" s="198"/>
      <c r="O179" s="198"/>
      <c r="P179" s="198"/>
      <c r="Q179" s="198"/>
      <c r="R179" s="198"/>
      <c r="S179" s="198"/>
      <c r="T179" s="19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193" t="s">
        <v>147</v>
      </c>
      <c r="AU179" s="193" t="s">
        <v>146</v>
      </c>
      <c r="AV179" s="14" t="s">
        <v>146</v>
      </c>
      <c r="AW179" s="14" t="s">
        <v>30</v>
      </c>
      <c r="AX179" s="14" t="s">
        <v>73</v>
      </c>
      <c r="AY179" s="193" t="s">
        <v>137</v>
      </c>
    </row>
    <row r="180" s="13" customFormat="1">
      <c r="A180" s="13"/>
      <c r="B180" s="184"/>
      <c r="C180" s="13"/>
      <c r="D180" s="185" t="s">
        <v>147</v>
      </c>
      <c r="E180" s="186" t="s">
        <v>1</v>
      </c>
      <c r="F180" s="187" t="s">
        <v>150</v>
      </c>
      <c r="G180" s="13"/>
      <c r="H180" s="186" t="s">
        <v>1</v>
      </c>
      <c r="I180" s="188"/>
      <c r="J180" s="13"/>
      <c r="K180" s="13"/>
      <c r="L180" s="184"/>
      <c r="M180" s="189"/>
      <c r="N180" s="190"/>
      <c r="O180" s="190"/>
      <c r="P180" s="190"/>
      <c r="Q180" s="190"/>
      <c r="R180" s="190"/>
      <c r="S180" s="190"/>
      <c r="T180" s="19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6" t="s">
        <v>147</v>
      </c>
      <c r="AU180" s="186" t="s">
        <v>146</v>
      </c>
      <c r="AV180" s="13" t="s">
        <v>80</v>
      </c>
      <c r="AW180" s="13" t="s">
        <v>30</v>
      </c>
      <c r="AX180" s="13" t="s">
        <v>73</v>
      </c>
      <c r="AY180" s="186" t="s">
        <v>137</v>
      </c>
    </row>
    <row r="181" s="14" customFormat="1">
      <c r="A181" s="14"/>
      <c r="B181" s="192"/>
      <c r="C181" s="14"/>
      <c r="D181" s="185" t="s">
        <v>147</v>
      </c>
      <c r="E181" s="193" t="s">
        <v>1</v>
      </c>
      <c r="F181" s="194" t="s">
        <v>190</v>
      </c>
      <c r="G181" s="14"/>
      <c r="H181" s="195">
        <v>3.1499999999999999</v>
      </c>
      <c r="I181" s="196"/>
      <c r="J181" s="14"/>
      <c r="K181" s="14"/>
      <c r="L181" s="192"/>
      <c r="M181" s="197"/>
      <c r="N181" s="198"/>
      <c r="O181" s="198"/>
      <c r="P181" s="198"/>
      <c r="Q181" s="198"/>
      <c r="R181" s="198"/>
      <c r="S181" s="198"/>
      <c r="T181" s="19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193" t="s">
        <v>147</v>
      </c>
      <c r="AU181" s="193" t="s">
        <v>146</v>
      </c>
      <c r="AV181" s="14" t="s">
        <v>146</v>
      </c>
      <c r="AW181" s="14" t="s">
        <v>30</v>
      </c>
      <c r="AX181" s="14" t="s">
        <v>73</v>
      </c>
      <c r="AY181" s="193" t="s">
        <v>137</v>
      </c>
    </row>
    <row r="182" s="15" customFormat="1">
      <c r="A182" s="15"/>
      <c r="B182" s="200"/>
      <c r="C182" s="15"/>
      <c r="D182" s="185" t="s">
        <v>147</v>
      </c>
      <c r="E182" s="201" t="s">
        <v>1</v>
      </c>
      <c r="F182" s="202" t="s">
        <v>152</v>
      </c>
      <c r="G182" s="15"/>
      <c r="H182" s="203">
        <v>11.550000000000001</v>
      </c>
      <c r="I182" s="204"/>
      <c r="J182" s="15"/>
      <c r="K182" s="15"/>
      <c r="L182" s="200"/>
      <c r="M182" s="205"/>
      <c r="N182" s="206"/>
      <c r="O182" s="206"/>
      <c r="P182" s="206"/>
      <c r="Q182" s="206"/>
      <c r="R182" s="206"/>
      <c r="S182" s="206"/>
      <c r="T182" s="207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01" t="s">
        <v>147</v>
      </c>
      <c r="AU182" s="201" t="s">
        <v>146</v>
      </c>
      <c r="AV182" s="15" t="s">
        <v>145</v>
      </c>
      <c r="AW182" s="15" t="s">
        <v>30</v>
      </c>
      <c r="AX182" s="15" t="s">
        <v>80</v>
      </c>
      <c r="AY182" s="201" t="s">
        <v>137</v>
      </c>
    </row>
    <row r="183" s="12" customFormat="1" ht="22.8" customHeight="1">
      <c r="A183" s="12"/>
      <c r="B183" s="157"/>
      <c r="C183" s="12"/>
      <c r="D183" s="158" t="s">
        <v>72</v>
      </c>
      <c r="E183" s="168" t="s">
        <v>191</v>
      </c>
      <c r="F183" s="168" t="s">
        <v>192</v>
      </c>
      <c r="G183" s="12"/>
      <c r="H183" s="12"/>
      <c r="I183" s="160"/>
      <c r="J183" s="169">
        <f>BK183</f>
        <v>0</v>
      </c>
      <c r="K183" s="12"/>
      <c r="L183" s="157"/>
      <c r="M183" s="162"/>
      <c r="N183" s="163"/>
      <c r="O183" s="163"/>
      <c r="P183" s="164">
        <f>SUM(P184:P192)</f>
        <v>0</v>
      </c>
      <c r="Q183" s="163"/>
      <c r="R183" s="164">
        <f>SUM(R184:R192)</f>
        <v>0</v>
      </c>
      <c r="S183" s="163"/>
      <c r="T183" s="165">
        <f>SUM(T184:T192)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58" t="s">
        <v>80</v>
      </c>
      <c r="AT183" s="166" t="s">
        <v>72</v>
      </c>
      <c r="AU183" s="166" t="s">
        <v>80</v>
      </c>
      <c r="AY183" s="158" t="s">
        <v>137</v>
      </c>
      <c r="BK183" s="167">
        <f>SUM(BK184:BK192)</f>
        <v>0</v>
      </c>
    </row>
    <row r="184" s="2" customFormat="1" ht="33" customHeight="1">
      <c r="A184" s="37"/>
      <c r="B184" s="170"/>
      <c r="C184" s="171" t="s">
        <v>191</v>
      </c>
      <c r="D184" s="171" t="s">
        <v>140</v>
      </c>
      <c r="E184" s="172" t="s">
        <v>193</v>
      </c>
      <c r="F184" s="173" t="s">
        <v>194</v>
      </c>
      <c r="G184" s="174" t="s">
        <v>143</v>
      </c>
      <c r="H184" s="175">
        <v>15.390000000000001</v>
      </c>
      <c r="I184" s="176"/>
      <c r="J184" s="177">
        <f>ROUND(I184*H184,2)</f>
        <v>0</v>
      </c>
      <c r="K184" s="173" t="s">
        <v>144</v>
      </c>
      <c r="L184" s="38"/>
      <c r="M184" s="178" t="s">
        <v>1</v>
      </c>
      <c r="N184" s="179" t="s">
        <v>39</v>
      </c>
      <c r="O184" s="76"/>
      <c r="P184" s="180">
        <f>O184*H184</f>
        <v>0</v>
      </c>
      <c r="Q184" s="180">
        <v>0</v>
      </c>
      <c r="R184" s="180">
        <f>Q184*H184</f>
        <v>0</v>
      </c>
      <c r="S184" s="180">
        <v>0</v>
      </c>
      <c r="T184" s="18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2" t="s">
        <v>145</v>
      </c>
      <c r="AT184" s="182" t="s">
        <v>140</v>
      </c>
      <c r="AU184" s="182" t="s">
        <v>146</v>
      </c>
      <c r="AY184" s="18" t="s">
        <v>137</v>
      </c>
      <c r="BE184" s="183">
        <f>IF(N184="základní",J184,0)</f>
        <v>0</v>
      </c>
      <c r="BF184" s="183">
        <f>IF(N184="snížená",J184,0)</f>
        <v>0</v>
      </c>
      <c r="BG184" s="183">
        <f>IF(N184="zákl. přenesená",J184,0)</f>
        <v>0</v>
      </c>
      <c r="BH184" s="183">
        <f>IF(N184="sníž. přenesená",J184,0)</f>
        <v>0</v>
      </c>
      <c r="BI184" s="183">
        <f>IF(N184="nulová",J184,0)</f>
        <v>0</v>
      </c>
      <c r="BJ184" s="18" t="s">
        <v>146</v>
      </c>
      <c r="BK184" s="183">
        <f>ROUND(I184*H184,2)</f>
        <v>0</v>
      </c>
      <c r="BL184" s="18" t="s">
        <v>145</v>
      </c>
      <c r="BM184" s="182" t="s">
        <v>195</v>
      </c>
    </row>
    <row r="185" s="14" customFormat="1">
      <c r="A185" s="14"/>
      <c r="B185" s="192"/>
      <c r="C185" s="14"/>
      <c r="D185" s="185" t="s">
        <v>147</v>
      </c>
      <c r="E185" s="193" t="s">
        <v>1</v>
      </c>
      <c r="F185" s="194" t="s">
        <v>196</v>
      </c>
      <c r="G185" s="14"/>
      <c r="H185" s="195">
        <v>15.390000000000001</v>
      </c>
      <c r="I185" s="196"/>
      <c r="J185" s="14"/>
      <c r="K185" s="14"/>
      <c r="L185" s="192"/>
      <c r="M185" s="197"/>
      <c r="N185" s="198"/>
      <c r="O185" s="198"/>
      <c r="P185" s="198"/>
      <c r="Q185" s="198"/>
      <c r="R185" s="198"/>
      <c r="S185" s="198"/>
      <c r="T185" s="19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193" t="s">
        <v>147</v>
      </c>
      <c r="AU185" s="193" t="s">
        <v>146</v>
      </c>
      <c r="AV185" s="14" t="s">
        <v>146</v>
      </c>
      <c r="AW185" s="14" t="s">
        <v>30</v>
      </c>
      <c r="AX185" s="14" t="s">
        <v>73</v>
      </c>
      <c r="AY185" s="193" t="s">
        <v>137</v>
      </c>
    </row>
    <row r="186" s="15" customFormat="1">
      <c r="A186" s="15"/>
      <c r="B186" s="200"/>
      <c r="C186" s="15"/>
      <c r="D186" s="185" t="s">
        <v>147</v>
      </c>
      <c r="E186" s="201" t="s">
        <v>1</v>
      </c>
      <c r="F186" s="202" t="s">
        <v>152</v>
      </c>
      <c r="G186" s="15"/>
      <c r="H186" s="203">
        <v>15.390000000000001</v>
      </c>
      <c r="I186" s="204"/>
      <c r="J186" s="15"/>
      <c r="K186" s="15"/>
      <c r="L186" s="200"/>
      <c r="M186" s="205"/>
      <c r="N186" s="206"/>
      <c r="O186" s="206"/>
      <c r="P186" s="206"/>
      <c r="Q186" s="206"/>
      <c r="R186" s="206"/>
      <c r="S186" s="206"/>
      <c r="T186" s="207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01" t="s">
        <v>147</v>
      </c>
      <c r="AU186" s="201" t="s">
        <v>146</v>
      </c>
      <c r="AV186" s="15" t="s">
        <v>145</v>
      </c>
      <c r="AW186" s="15" t="s">
        <v>30</v>
      </c>
      <c r="AX186" s="15" t="s">
        <v>80</v>
      </c>
      <c r="AY186" s="201" t="s">
        <v>137</v>
      </c>
    </row>
    <row r="187" s="2" customFormat="1" ht="33" customHeight="1">
      <c r="A187" s="37"/>
      <c r="B187" s="170"/>
      <c r="C187" s="171" t="s">
        <v>172</v>
      </c>
      <c r="D187" s="171" t="s">
        <v>140</v>
      </c>
      <c r="E187" s="172" t="s">
        <v>197</v>
      </c>
      <c r="F187" s="173" t="s">
        <v>198</v>
      </c>
      <c r="G187" s="174" t="s">
        <v>143</v>
      </c>
      <c r="H187" s="175">
        <v>75.599999999999994</v>
      </c>
      <c r="I187" s="176"/>
      <c r="J187" s="177">
        <f>ROUND(I187*H187,2)</f>
        <v>0</v>
      </c>
      <c r="K187" s="173" t="s">
        <v>144</v>
      </c>
      <c r="L187" s="38"/>
      <c r="M187" s="178" t="s">
        <v>1</v>
      </c>
      <c r="N187" s="179" t="s">
        <v>39</v>
      </c>
      <c r="O187" s="76"/>
      <c r="P187" s="180">
        <f>O187*H187</f>
        <v>0</v>
      </c>
      <c r="Q187" s="180">
        <v>0</v>
      </c>
      <c r="R187" s="180">
        <f>Q187*H187</f>
        <v>0</v>
      </c>
      <c r="S187" s="180">
        <v>0</v>
      </c>
      <c r="T187" s="18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2" t="s">
        <v>145</v>
      </c>
      <c r="AT187" s="182" t="s">
        <v>140</v>
      </c>
      <c r="AU187" s="182" t="s">
        <v>146</v>
      </c>
      <c r="AY187" s="18" t="s">
        <v>137</v>
      </c>
      <c r="BE187" s="183">
        <f>IF(N187="základní",J187,0)</f>
        <v>0</v>
      </c>
      <c r="BF187" s="183">
        <f>IF(N187="snížená",J187,0)</f>
        <v>0</v>
      </c>
      <c r="BG187" s="183">
        <f>IF(N187="zákl. přenesená",J187,0)</f>
        <v>0</v>
      </c>
      <c r="BH187" s="183">
        <f>IF(N187="sníž. přenesená",J187,0)</f>
        <v>0</v>
      </c>
      <c r="BI187" s="183">
        <f>IF(N187="nulová",J187,0)</f>
        <v>0</v>
      </c>
      <c r="BJ187" s="18" t="s">
        <v>146</v>
      </c>
      <c r="BK187" s="183">
        <f>ROUND(I187*H187,2)</f>
        <v>0</v>
      </c>
      <c r="BL187" s="18" t="s">
        <v>145</v>
      </c>
      <c r="BM187" s="182" t="s">
        <v>199</v>
      </c>
    </row>
    <row r="188" s="14" customFormat="1">
      <c r="A188" s="14"/>
      <c r="B188" s="192"/>
      <c r="C188" s="14"/>
      <c r="D188" s="185" t="s">
        <v>147</v>
      </c>
      <c r="E188" s="193" t="s">
        <v>1</v>
      </c>
      <c r="F188" s="194" t="s">
        <v>200</v>
      </c>
      <c r="G188" s="14"/>
      <c r="H188" s="195">
        <v>75.599999999999994</v>
      </c>
      <c r="I188" s="196"/>
      <c r="J188" s="14"/>
      <c r="K188" s="14"/>
      <c r="L188" s="192"/>
      <c r="M188" s="197"/>
      <c r="N188" s="198"/>
      <c r="O188" s="198"/>
      <c r="P188" s="198"/>
      <c r="Q188" s="198"/>
      <c r="R188" s="198"/>
      <c r="S188" s="198"/>
      <c r="T188" s="19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193" t="s">
        <v>147</v>
      </c>
      <c r="AU188" s="193" t="s">
        <v>146</v>
      </c>
      <c r="AV188" s="14" t="s">
        <v>146</v>
      </c>
      <c r="AW188" s="14" t="s">
        <v>30</v>
      </c>
      <c r="AX188" s="14" t="s">
        <v>73</v>
      </c>
      <c r="AY188" s="193" t="s">
        <v>137</v>
      </c>
    </row>
    <row r="189" s="15" customFormat="1">
      <c r="A189" s="15"/>
      <c r="B189" s="200"/>
      <c r="C189" s="15"/>
      <c r="D189" s="185" t="s">
        <v>147</v>
      </c>
      <c r="E189" s="201" t="s">
        <v>1</v>
      </c>
      <c r="F189" s="202" t="s">
        <v>152</v>
      </c>
      <c r="G189" s="15"/>
      <c r="H189" s="203">
        <v>75.599999999999994</v>
      </c>
      <c r="I189" s="204"/>
      <c r="J189" s="15"/>
      <c r="K189" s="15"/>
      <c r="L189" s="200"/>
      <c r="M189" s="205"/>
      <c r="N189" s="206"/>
      <c r="O189" s="206"/>
      <c r="P189" s="206"/>
      <c r="Q189" s="206"/>
      <c r="R189" s="206"/>
      <c r="S189" s="206"/>
      <c r="T189" s="207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01" t="s">
        <v>147</v>
      </c>
      <c r="AU189" s="201" t="s">
        <v>146</v>
      </c>
      <c r="AV189" s="15" t="s">
        <v>145</v>
      </c>
      <c r="AW189" s="15" t="s">
        <v>30</v>
      </c>
      <c r="AX189" s="15" t="s">
        <v>80</v>
      </c>
      <c r="AY189" s="201" t="s">
        <v>137</v>
      </c>
    </row>
    <row r="190" s="2" customFormat="1" ht="33" customHeight="1">
      <c r="A190" s="37"/>
      <c r="B190" s="170"/>
      <c r="C190" s="171" t="s">
        <v>201</v>
      </c>
      <c r="D190" s="171" t="s">
        <v>140</v>
      </c>
      <c r="E190" s="172" t="s">
        <v>202</v>
      </c>
      <c r="F190" s="173" t="s">
        <v>203</v>
      </c>
      <c r="G190" s="174" t="s">
        <v>143</v>
      </c>
      <c r="H190" s="175">
        <v>19.199999999999999</v>
      </c>
      <c r="I190" s="176"/>
      <c r="J190" s="177">
        <f>ROUND(I190*H190,2)</f>
        <v>0</v>
      </c>
      <c r="K190" s="173" t="s">
        <v>144</v>
      </c>
      <c r="L190" s="38"/>
      <c r="M190" s="178" t="s">
        <v>1</v>
      </c>
      <c r="N190" s="179" t="s">
        <v>39</v>
      </c>
      <c r="O190" s="76"/>
      <c r="P190" s="180">
        <f>O190*H190</f>
        <v>0</v>
      </c>
      <c r="Q190" s="180">
        <v>0</v>
      </c>
      <c r="R190" s="180">
        <f>Q190*H190</f>
        <v>0</v>
      </c>
      <c r="S190" s="180">
        <v>0</v>
      </c>
      <c r="T190" s="18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2" t="s">
        <v>145</v>
      </c>
      <c r="AT190" s="182" t="s">
        <v>140</v>
      </c>
      <c r="AU190" s="182" t="s">
        <v>146</v>
      </c>
      <c r="AY190" s="18" t="s">
        <v>137</v>
      </c>
      <c r="BE190" s="183">
        <f>IF(N190="základní",J190,0)</f>
        <v>0</v>
      </c>
      <c r="BF190" s="183">
        <f>IF(N190="snížená",J190,0)</f>
        <v>0</v>
      </c>
      <c r="BG190" s="183">
        <f>IF(N190="zákl. přenesená",J190,0)</f>
        <v>0</v>
      </c>
      <c r="BH190" s="183">
        <f>IF(N190="sníž. přenesená",J190,0)</f>
        <v>0</v>
      </c>
      <c r="BI190" s="183">
        <f>IF(N190="nulová",J190,0)</f>
        <v>0</v>
      </c>
      <c r="BJ190" s="18" t="s">
        <v>146</v>
      </c>
      <c r="BK190" s="183">
        <f>ROUND(I190*H190,2)</f>
        <v>0</v>
      </c>
      <c r="BL190" s="18" t="s">
        <v>145</v>
      </c>
      <c r="BM190" s="182" t="s">
        <v>204</v>
      </c>
    </row>
    <row r="191" s="14" customFormat="1">
      <c r="A191" s="14"/>
      <c r="B191" s="192"/>
      <c r="C191" s="14"/>
      <c r="D191" s="185" t="s">
        <v>147</v>
      </c>
      <c r="E191" s="193" t="s">
        <v>1</v>
      </c>
      <c r="F191" s="194" t="s">
        <v>205</v>
      </c>
      <c r="G191" s="14"/>
      <c r="H191" s="195">
        <v>19.199999999999999</v>
      </c>
      <c r="I191" s="196"/>
      <c r="J191" s="14"/>
      <c r="K191" s="14"/>
      <c r="L191" s="192"/>
      <c r="M191" s="197"/>
      <c r="N191" s="198"/>
      <c r="O191" s="198"/>
      <c r="P191" s="198"/>
      <c r="Q191" s="198"/>
      <c r="R191" s="198"/>
      <c r="S191" s="198"/>
      <c r="T191" s="19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193" t="s">
        <v>147</v>
      </c>
      <c r="AU191" s="193" t="s">
        <v>146</v>
      </c>
      <c r="AV191" s="14" t="s">
        <v>146</v>
      </c>
      <c r="AW191" s="14" t="s">
        <v>30</v>
      </c>
      <c r="AX191" s="14" t="s">
        <v>73</v>
      </c>
      <c r="AY191" s="193" t="s">
        <v>137</v>
      </c>
    </row>
    <row r="192" s="15" customFormat="1">
      <c r="A192" s="15"/>
      <c r="B192" s="200"/>
      <c r="C192" s="15"/>
      <c r="D192" s="185" t="s">
        <v>147</v>
      </c>
      <c r="E192" s="201" t="s">
        <v>1</v>
      </c>
      <c r="F192" s="202" t="s">
        <v>152</v>
      </c>
      <c r="G192" s="15"/>
      <c r="H192" s="203">
        <v>19.199999999999999</v>
      </c>
      <c r="I192" s="204"/>
      <c r="J192" s="15"/>
      <c r="K192" s="15"/>
      <c r="L192" s="200"/>
      <c r="M192" s="205"/>
      <c r="N192" s="206"/>
      <c r="O192" s="206"/>
      <c r="P192" s="206"/>
      <c r="Q192" s="206"/>
      <c r="R192" s="206"/>
      <c r="S192" s="206"/>
      <c r="T192" s="207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01" t="s">
        <v>147</v>
      </c>
      <c r="AU192" s="201" t="s">
        <v>146</v>
      </c>
      <c r="AV192" s="15" t="s">
        <v>145</v>
      </c>
      <c r="AW192" s="15" t="s">
        <v>30</v>
      </c>
      <c r="AX192" s="15" t="s">
        <v>80</v>
      </c>
      <c r="AY192" s="201" t="s">
        <v>137</v>
      </c>
    </row>
    <row r="193" s="12" customFormat="1" ht="22.8" customHeight="1">
      <c r="A193" s="12"/>
      <c r="B193" s="157"/>
      <c r="C193" s="12"/>
      <c r="D193" s="158" t="s">
        <v>72</v>
      </c>
      <c r="E193" s="168" t="s">
        <v>206</v>
      </c>
      <c r="F193" s="168" t="s">
        <v>207</v>
      </c>
      <c r="G193" s="12"/>
      <c r="H193" s="12"/>
      <c r="I193" s="160"/>
      <c r="J193" s="169">
        <f>BK193</f>
        <v>0</v>
      </c>
      <c r="K193" s="12"/>
      <c r="L193" s="157"/>
      <c r="M193" s="162"/>
      <c r="N193" s="163"/>
      <c r="O193" s="163"/>
      <c r="P193" s="164">
        <f>SUM(P194:P197)</f>
        <v>0</v>
      </c>
      <c r="Q193" s="163"/>
      <c r="R193" s="164">
        <f>SUM(R194:R197)</f>
        <v>0</v>
      </c>
      <c r="S193" s="163"/>
      <c r="T193" s="165">
        <f>SUM(T194:T197)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58" t="s">
        <v>80</v>
      </c>
      <c r="AT193" s="166" t="s">
        <v>72</v>
      </c>
      <c r="AU193" s="166" t="s">
        <v>80</v>
      </c>
      <c r="AY193" s="158" t="s">
        <v>137</v>
      </c>
      <c r="BK193" s="167">
        <f>SUM(BK194:BK197)</f>
        <v>0</v>
      </c>
    </row>
    <row r="194" s="2" customFormat="1" ht="37.8" customHeight="1">
      <c r="A194" s="37"/>
      <c r="B194" s="170"/>
      <c r="C194" s="171" t="s">
        <v>8</v>
      </c>
      <c r="D194" s="171" t="s">
        <v>140</v>
      </c>
      <c r="E194" s="172" t="s">
        <v>208</v>
      </c>
      <c r="F194" s="173" t="s">
        <v>209</v>
      </c>
      <c r="G194" s="174" t="s">
        <v>210</v>
      </c>
      <c r="H194" s="175">
        <v>6.7279999999999998</v>
      </c>
      <c r="I194" s="176"/>
      <c r="J194" s="177">
        <f>ROUND(I194*H194,2)</f>
        <v>0</v>
      </c>
      <c r="K194" s="173" t="s">
        <v>144</v>
      </c>
      <c r="L194" s="38"/>
      <c r="M194" s="178" t="s">
        <v>1</v>
      </c>
      <c r="N194" s="179" t="s">
        <v>39</v>
      </c>
      <c r="O194" s="76"/>
      <c r="P194" s="180">
        <f>O194*H194</f>
        <v>0</v>
      </c>
      <c r="Q194" s="180">
        <v>0</v>
      </c>
      <c r="R194" s="180">
        <f>Q194*H194</f>
        <v>0</v>
      </c>
      <c r="S194" s="180">
        <v>0</v>
      </c>
      <c r="T194" s="18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2" t="s">
        <v>145</v>
      </c>
      <c r="AT194" s="182" t="s">
        <v>140</v>
      </c>
      <c r="AU194" s="182" t="s">
        <v>146</v>
      </c>
      <c r="AY194" s="18" t="s">
        <v>137</v>
      </c>
      <c r="BE194" s="183">
        <f>IF(N194="základní",J194,0)</f>
        <v>0</v>
      </c>
      <c r="BF194" s="183">
        <f>IF(N194="snížená",J194,0)</f>
        <v>0</v>
      </c>
      <c r="BG194" s="183">
        <f>IF(N194="zákl. přenesená",J194,0)</f>
        <v>0</v>
      </c>
      <c r="BH194" s="183">
        <f>IF(N194="sníž. přenesená",J194,0)</f>
        <v>0</v>
      </c>
      <c r="BI194" s="183">
        <f>IF(N194="nulová",J194,0)</f>
        <v>0</v>
      </c>
      <c r="BJ194" s="18" t="s">
        <v>146</v>
      </c>
      <c r="BK194" s="183">
        <f>ROUND(I194*H194,2)</f>
        <v>0</v>
      </c>
      <c r="BL194" s="18" t="s">
        <v>145</v>
      </c>
      <c r="BM194" s="182" t="s">
        <v>211</v>
      </c>
    </row>
    <row r="195" s="2" customFormat="1" ht="37.8" customHeight="1">
      <c r="A195" s="37"/>
      <c r="B195" s="170"/>
      <c r="C195" s="171" t="s">
        <v>212</v>
      </c>
      <c r="D195" s="171" t="s">
        <v>140</v>
      </c>
      <c r="E195" s="172" t="s">
        <v>213</v>
      </c>
      <c r="F195" s="173" t="s">
        <v>214</v>
      </c>
      <c r="G195" s="174" t="s">
        <v>210</v>
      </c>
      <c r="H195" s="175">
        <v>6.7279999999999998</v>
      </c>
      <c r="I195" s="176"/>
      <c r="J195" s="177">
        <f>ROUND(I195*H195,2)</f>
        <v>0</v>
      </c>
      <c r="K195" s="173" t="s">
        <v>144</v>
      </c>
      <c r="L195" s="38"/>
      <c r="M195" s="178" t="s">
        <v>1</v>
      </c>
      <c r="N195" s="179" t="s">
        <v>39</v>
      </c>
      <c r="O195" s="76"/>
      <c r="P195" s="180">
        <f>O195*H195</f>
        <v>0</v>
      </c>
      <c r="Q195" s="180">
        <v>0</v>
      </c>
      <c r="R195" s="180">
        <f>Q195*H195</f>
        <v>0</v>
      </c>
      <c r="S195" s="180">
        <v>0</v>
      </c>
      <c r="T195" s="18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2" t="s">
        <v>145</v>
      </c>
      <c r="AT195" s="182" t="s">
        <v>140</v>
      </c>
      <c r="AU195" s="182" t="s">
        <v>146</v>
      </c>
      <c r="AY195" s="18" t="s">
        <v>137</v>
      </c>
      <c r="BE195" s="183">
        <f>IF(N195="základní",J195,0)</f>
        <v>0</v>
      </c>
      <c r="BF195" s="183">
        <f>IF(N195="snížená",J195,0)</f>
        <v>0</v>
      </c>
      <c r="BG195" s="183">
        <f>IF(N195="zákl. přenesená",J195,0)</f>
        <v>0</v>
      </c>
      <c r="BH195" s="183">
        <f>IF(N195="sníž. přenesená",J195,0)</f>
        <v>0</v>
      </c>
      <c r="BI195" s="183">
        <f>IF(N195="nulová",J195,0)</f>
        <v>0</v>
      </c>
      <c r="BJ195" s="18" t="s">
        <v>146</v>
      </c>
      <c r="BK195" s="183">
        <f>ROUND(I195*H195,2)</f>
        <v>0</v>
      </c>
      <c r="BL195" s="18" t="s">
        <v>145</v>
      </c>
      <c r="BM195" s="182" t="s">
        <v>215</v>
      </c>
    </row>
    <row r="196" s="2" customFormat="1" ht="44.25" customHeight="1">
      <c r="A196" s="37"/>
      <c r="B196" s="170"/>
      <c r="C196" s="171" t="s">
        <v>182</v>
      </c>
      <c r="D196" s="171" t="s">
        <v>140</v>
      </c>
      <c r="E196" s="172" t="s">
        <v>216</v>
      </c>
      <c r="F196" s="173" t="s">
        <v>217</v>
      </c>
      <c r="G196" s="174" t="s">
        <v>210</v>
      </c>
      <c r="H196" s="175">
        <v>6.7279999999999998</v>
      </c>
      <c r="I196" s="176"/>
      <c r="J196" s="177">
        <f>ROUND(I196*H196,2)</f>
        <v>0</v>
      </c>
      <c r="K196" s="173" t="s">
        <v>144</v>
      </c>
      <c r="L196" s="38"/>
      <c r="M196" s="178" t="s">
        <v>1</v>
      </c>
      <c r="N196" s="179" t="s">
        <v>39</v>
      </c>
      <c r="O196" s="76"/>
      <c r="P196" s="180">
        <f>O196*H196</f>
        <v>0</v>
      </c>
      <c r="Q196" s="180">
        <v>0</v>
      </c>
      <c r="R196" s="180">
        <f>Q196*H196</f>
        <v>0</v>
      </c>
      <c r="S196" s="180">
        <v>0</v>
      </c>
      <c r="T196" s="18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2" t="s">
        <v>145</v>
      </c>
      <c r="AT196" s="182" t="s">
        <v>140</v>
      </c>
      <c r="AU196" s="182" t="s">
        <v>146</v>
      </c>
      <c r="AY196" s="18" t="s">
        <v>137</v>
      </c>
      <c r="BE196" s="183">
        <f>IF(N196="základní",J196,0)</f>
        <v>0</v>
      </c>
      <c r="BF196" s="183">
        <f>IF(N196="snížená",J196,0)</f>
        <v>0</v>
      </c>
      <c r="BG196" s="183">
        <f>IF(N196="zákl. přenesená",J196,0)</f>
        <v>0</v>
      </c>
      <c r="BH196" s="183">
        <f>IF(N196="sníž. přenesená",J196,0)</f>
        <v>0</v>
      </c>
      <c r="BI196" s="183">
        <f>IF(N196="nulová",J196,0)</f>
        <v>0</v>
      </c>
      <c r="BJ196" s="18" t="s">
        <v>146</v>
      </c>
      <c r="BK196" s="183">
        <f>ROUND(I196*H196,2)</f>
        <v>0</v>
      </c>
      <c r="BL196" s="18" t="s">
        <v>145</v>
      </c>
      <c r="BM196" s="182" t="s">
        <v>218</v>
      </c>
    </row>
    <row r="197" s="2" customFormat="1" ht="44.25" customHeight="1">
      <c r="A197" s="37"/>
      <c r="B197" s="170"/>
      <c r="C197" s="171" t="s">
        <v>219</v>
      </c>
      <c r="D197" s="171" t="s">
        <v>140</v>
      </c>
      <c r="E197" s="172" t="s">
        <v>220</v>
      </c>
      <c r="F197" s="173" t="s">
        <v>221</v>
      </c>
      <c r="G197" s="174" t="s">
        <v>210</v>
      </c>
      <c r="H197" s="175">
        <v>6.7279999999999998</v>
      </c>
      <c r="I197" s="176"/>
      <c r="J197" s="177">
        <f>ROUND(I197*H197,2)</f>
        <v>0</v>
      </c>
      <c r="K197" s="173" t="s">
        <v>144</v>
      </c>
      <c r="L197" s="38"/>
      <c r="M197" s="178" t="s">
        <v>1</v>
      </c>
      <c r="N197" s="179" t="s">
        <v>39</v>
      </c>
      <c r="O197" s="76"/>
      <c r="P197" s="180">
        <f>O197*H197</f>
        <v>0</v>
      </c>
      <c r="Q197" s="180">
        <v>0</v>
      </c>
      <c r="R197" s="180">
        <f>Q197*H197</f>
        <v>0</v>
      </c>
      <c r="S197" s="180">
        <v>0</v>
      </c>
      <c r="T197" s="18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82" t="s">
        <v>145</v>
      </c>
      <c r="AT197" s="182" t="s">
        <v>140</v>
      </c>
      <c r="AU197" s="182" t="s">
        <v>146</v>
      </c>
      <c r="AY197" s="18" t="s">
        <v>137</v>
      </c>
      <c r="BE197" s="183">
        <f>IF(N197="základní",J197,0)</f>
        <v>0</v>
      </c>
      <c r="BF197" s="183">
        <f>IF(N197="snížená",J197,0)</f>
        <v>0</v>
      </c>
      <c r="BG197" s="183">
        <f>IF(N197="zákl. přenesená",J197,0)</f>
        <v>0</v>
      </c>
      <c r="BH197" s="183">
        <f>IF(N197="sníž. přenesená",J197,0)</f>
        <v>0</v>
      </c>
      <c r="BI197" s="183">
        <f>IF(N197="nulová",J197,0)</f>
        <v>0</v>
      </c>
      <c r="BJ197" s="18" t="s">
        <v>146</v>
      </c>
      <c r="BK197" s="183">
        <f>ROUND(I197*H197,2)</f>
        <v>0</v>
      </c>
      <c r="BL197" s="18" t="s">
        <v>145</v>
      </c>
      <c r="BM197" s="182" t="s">
        <v>222</v>
      </c>
    </row>
    <row r="198" s="12" customFormat="1" ht="22.8" customHeight="1">
      <c r="A198" s="12"/>
      <c r="B198" s="157"/>
      <c r="C198" s="12"/>
      <c r="D198" s="158" t="s">
        <v>72</v>
      </c>
      <c r="E198" s="168" t="s">
        <v>223</v>
      </c>
      <c r="F198" s="168" t="s">
        <v>224</v>
      </c>
      <c r="G198" s="12"/>
      <c r="H198" s="12"/>
      <c r="I198" s="160"/>
      <c r="J198" s="169">
        <f>BK198</f>
        <v>0</v>
      </c>
      <c r="K198" s="12"/>
      <c r="L198" s="157"/>
      <c r="M198" s="162"/>
      <c r="N198" s="163"/>
      <c r="O198" s="163"/>
      <c r="P198" s="164">
        <f>P199</f>
        <v>0</v>
      </c>
      <c r="Q198" s="163"/>
      <c r="R198" s="164">
        <f>R199</f>
        <v>0</v>
      </c>
      <c r="S198" s="163"/>
      <c r="T198" s="165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58" t="s">
        <v>80</v>
      </c>
      <c r="AT198" s="166" t="s">
        <v>72</v>
      </c>
      <c r="AU198" s="166" t="s">
        <v>80</v>
      </c>
      <c r="AY198" s="158" t="s">
        <v>137</v>
      </c>
      <c r="BK198" s="167">
        <f>BK199</f>
        <v>0</v>
      </c>
    </row>
    <row r="199" s="2" customFormat="1" ht="55.5" customHeight="1">
      <c r="A199" s="37"/>
      <c r="B199" s="170"/>
      <c r="C199" s="171" t="s">
        <v>188</v>
      </c>
      <c r="D199" s="171" t="s">
        <v>140</v>
      </c>
      <c r="E199" s="172" t="s">
        <v>225</v>
      </c>
      <c r="F199" s="173" t="s">
        <v>226</v>
      </c>
      <c r="G199" s="174" t="s">
        <v>210</v>
      </c>
      <c r="H199" s="175">
        <v>2.0529999999999999</v>
      </c>
      <c r="I199" s="176"/>
      <c r="J199" s="177">
        <f>ROUND(I199*H199,2)</f>
        <v>0</v>
      </c>
      <c r="K199" s="173" t="s">
        <v>144</v>
      </c>
      <c r="L199" s="38"/>
      <c r="M199" s="178" t="s">
        <v>1</v>
      </c>
      <c r="N199" s="179" t="s">
        <v>39</v>
      </c>
      <c r="O199" s="76"/>
      <c r="P199" s="180">
        <f>O199*H199</f>
        <v>0</v>
      </c>
      <c r="Q199" s="180">
        <v>0</v>
      </c>
      <c r="R199" s="180">
        <f>Q199*H199</f>
        <v>0</v>
      </c>
      <c r="S199" s="180">
        <v>0</v>
      </c>
      <c r="T199" s="18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2" t="s">
        <v>145</v>
      </c>
      <c r="AT199" s="182" t="s">
        <v>140</v>
      </c>
      <c r="AU199" s="182" t="s">
        <v>146</v>
      </c>
      <c r="AY199" s="18" t="s">
        <v>137</v>
      </c>
      <c r="BE199" s="183">
        <f>IF(N199="základní",J199,0)</f>
        <v>0</v>
      </c>
      <c r="BF199" s="183">
        <f>IF(N199="snížená",J199,0)</f>
        <v>0</v>
      </c>
      <c r="BG199" s="183">
        <f>IF(N199="zákl. přenesená",J199,0)</f>
        <v>0</v>
      </c>
      <c r="BH199" s="183">
        <f>IF(N199="sníž. přenesená",J199,0)</f>
        <v>0</v>
      </c>
      <c r="BI199" s="183">
        <f>IF(N199="nulová",J199,0)</f>
        <v>0</v>
      </c>
      <c r="BJ199" s="18" t="s">
        <v>146</v>
      </c>
      <c r="BK199" s="183">
        <f>ROUND(I199*H199,2)</f>
        <v>0</v>
      </c>
      <c r="BL199" s="18" t="s">
        <v>145</v>
      </c>
      <c r="BM199" s="182" t="s">
        <v>157</v>
      </c>
    </row>
    <row r="200" s="12" customFormat="1" ht="25.92" customHeight="1">
      <c r="A200" s="12"/>
      <c r="B200" s="157"/>
      <c r="C200" s="12"/>
      <c r="D200" s="158" t="s">
        <v>72</v>
      </c>
      <c r="E200" s="159" t="s">
        <v>227</v>
      </c>
      <c r="F200" s="159" t="s">
        <v>228</v>
      </c>
      <c r="G200" s="12"/>
      <c r="H200" s="12"/>
      <c r="I200" s="160"/>
      <c r="J200" s="161">
        <f>BK200</f>
        <v>0</v>
      </c>
      <c r="K200" s="12"/>
      <c r="L200" s="157"/>
      <c r="M200" s="162"/>
      <c r="N200" s="163"/>
      <c r="O200" s="163"/>
      <c r="P200" s="164">
        <f>P201+P222+P259+P275</f>
        <v>0</v>
      </c>
      <c r="Q200" s="163"/>
      <c r="R200" s="164">
        <f>R201+R222+R259+R275</f>
        <v>0</v>
      </c>
      <c r="S200" s="163"/>
      <c r="T200" s="165">
        <f>T201+T222+T259+T275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58" t="s">
        <v>146</v>
      </c>
      <c r="AT200" s="166" t="s">
        <v>72</v>
      </c>
      <c r="AU200" s="166" t="s">
        <v>73</v>
      </c>
      <c r="AY200" s="158" t="s">
        <v>137</v>
      </c>
      <c r="BK200" s="167">
        <f>BK201+BK222+BK259+BK275</f>
        <v>0</v>
      </c>
    </row>
    <row r="201" s="12" customFormat="1" ht="22.8" customHeight="1">
      <c r="A201" s="12"/>
      <c r="B201" s="157"/>
      <c r="C201" s="12"/>
      <c r="D201" s="158" t="s">
        <v>72</v>
      </c>
      <c r="E201" s="168" t="s">
        <v>229</v>
      </c>
      <c r="F201" s="168" t="s">
        <v>230</v>
      </c>
      <c r="G201" s="12"/>
      <c r="H201" s="12"/>
      <c r="I201" s="160"/>
      <c r="J201" s="169">
        <f>BK201</f>
        <v>0</v>
      </c>
      <c r="K201" s="12"/>
      <c r="L201" s="157"/>
      <c r="M201" s="162"/>
      <c r="N201" s="163"/>
      <c r="O201" s="163"/>
      <c r="P201" s="164">
        <f>SUM(P202:P221)</f>
        <v>0</v>
      </c>
      <c r="Q201" s="163"/>
      <c r="R201" s="164">
        <f>SUM(R202:R221)</f>
        <v>0</v>
      </c>
      <c r="S201" s="163"/>
      <c r="T201" s="165">
        <f>SUM(T202:T221)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158" t="s">
        <v>146</v>
      </c>
      <c r="AT201" s="166" t="s">
        <v>72</v>
      </c>
      <c r="AU201" s="166" t="s">
        <v>80</v>
      </c>
      <c r="AY201" s="158" t="s">
        <v>137</v>
      </c>
      <c r="BK201" s="167">
        <f>SUM(BK202:BK221)</f>
        <v>0</v>
      </c>
    </row>
    <row r="202" s="2" customFormat="1" ht="24.15" customHeight="1">
      <c r="A202" s="37"/>
      <c r="B202" s="170"/>
      <c r="C202" s="171" t="s">
        <v>231</v>
      </c>
      <c r="D202" s="171" t="s">
        <v>140</v>
      </c>
      <c r="E202" s="172" t="s">
        <v>232</v>
      </c>
      <c r="F202" s="173" t="s">
        <v>233</v>
      </c>
      <c r="G202" s="174" t="s">
        <v>166</v>
      </c>
      <c r="H202" s="175">
        <v>82.900000000000006</v>
      </c>
      <c r="I202" s="176"/>
      <c r="J202" s="177">
        <f>ROUND(I202*H202,2)</f>
        <v>0</v>
      </c>
      <c r="K202" s="173" t="s">
        <v>144</v>
      </c>
      <c r="L202" s="38"/>
      <c r="M202" s="178" t="s">
        <v>1</v>
      </c>
      <c r="N202" s="179" t="s">
        <v>39</v>
      </c>
      <c r="O202" s="76"/>
      <c r="P202" s="180">
        <f>O202*H202</f>
        <v>0</v>
      </c>
      <c r="Q202" s="180">
        <v>0</v>
      </c>
      <c r="R202" s="180">
        <f>Q202*H202</f>
        <v>0</v>
      </c>
      <c r="S202" s="180">
        <v>0</v>
      </c>
      <c r="T202" s="18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2" t="s">
        <v>188</v>
      </c>
      <c r="AT202" s="182" t="s">
        <v>140</v>
      </c>
      <c r="AU202" s="182" t="s">
        <v>146</v>
      </c>
      <c r="AY202" s="18" t="s">
        <v>137</v>
      </c>
      <c r="BE202" s="183">
        <f>IF(N202="základní",J202,0)</f>
        <v>0</v>
      </c>
      <c r="BF202" s="183">
        <f>IF(N202="snížená",J202,0)</f>
        <v>0</v>
      </c>
      <c r="BG202" s="183">
        <f>IF(N202="zákl. přenesená",J202,0)</f>
        <v>0</v>
      </c>
      <c r="BH202" s="183">
        <f>IF(N202="sníž. přenesená",J202,0)</f>
        <v>0</v>
      </c>
      <c r="BI202" s="183">
        <f>IF(N202="nulová",J202,0)</f>
        <v>0</v>
      </c>
      <c r="BJ202" s="18" t="s">
        <v>146</v>
      </c>
      <c r="BK202" s="183">
        <f>ROUND(I202*H202,2)</f>
        <v>0</v>
      </c>
      <c r="BL202" s="18" t="s">
        <v>188</v>
      </c>
      <c r="BM202" s="182" t="s">
        <v>234</v>
      </c>
    </row>
    <row r="203" s="14" customFormat="1">
      <c r="A203" s="14"/>
      <c r="B203" s="192"/>
      <c r="C203" s="14"/>
      <c r="D203" s="185" t="s">
        <v>147</v>
      </c>
      <c r="E203" s="193" t="s">
        <v>1</v>
      </c>
      <c r="F203" s="194" t="s">
        <v>235</v>
      </c>
      <c r="G203" s="14"/>
      <c r="H203" s="195">
        <v>82.900000000000006</v>
      </c>
      <c r="I203" s="196"/>
      <c r="J203" s="14"/>
      <c r="K203" s="14"/>
      <c r="L203" s="192"/>
      <c r="M203" s="197"/>
      <c r="N203" s="198"/>
      <c r="O203" s="198"/>
      <c r="P203" s="198"/>
      <c r="Q203" s="198"/>
      <c r="R203" s="198"/>
      <c r="S203" s="198"/>
      <c r="T203" s="19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193" t="s">
        <v>147</v>
      </c>
      <c r="AU203" s="193" t="s">
        <v>146</v>
      </c>
      <c r="AV203" s="14" t="s">
        <v>146</v>
      </c>
      <c r="AW203" s="14" t="s">
        <v>30</v>
      </c>
      <c r="AX203" s="14" t="s">
        <v>73</v>
      </c>
      <c r="AY203" s="193" t="s">
        <v>137</v>
      </c>
    </row>
    <row r="204" s="15" customFormat="1">
      <c r="A204" s="15"/>
      <c r="B204" s="200"/>
      <c r="C204" s="15"/>
      <c r="D204" s="185" t="s">
        <v>147</v>
      </c>
      <c r="E204" s="201" t="s">
        <v>1</v>
      </c>
      <c r="F204" s="202" t="s">
        <v>152</v>
      </c>
      <c r="G204" s="15"/>
      <c r="H204" s="203">
        <v>82.900000000000006</v>
      </c>
      <c r="I204" s="204"/>
      <c r="J204" s="15"/>
      <c r="K204" s="15"/>
      <c r="L204" s="200"/>
      <c r="M204" s="205"/>
      <c r="N204" s="206"/>
      <c r="O204" s="206"/>
      <c r="P204" s="206"/>
      <c r="Q204" s="206"/>
      <c r="R204" s="206"/>
      <c r="S204" s="206"/>
      <c r="T204" s="207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01" t="s">
        <v>147</v>
      </c>
      <c r="AU204" s="201" t="s">
        <v>146</v>
      </c>
      <c r="AV204" s="15" t="s">
        <v>145</v>
      </c>
      <c r="AW204" s="15" t="s">
        <v>30</v>
      </c>
      <c r="AX204" s="15" t="s">
        <v>80</v>
      </c>
      <c r="AY204" s="201" t="s">
        <v>137</v>
      </c>
    </row>
    <row r="205" s="2" customFormat="1" ht="24.15" customHeight="1">
      <c r="A205" s="37"/>
      <c r="B205" s="170"/>
      <c r="C205" s="171" t="s">
        <v>195</v>
      </c>
      <c r="D205" s="171" t="s">
        <v>140</v>
      </c>
      <c r="E205" s="172" t="s">
        <v>236</v>
      </c>
      <c r="F205" s="173" t="s">
        <v>237</v>
      </c>
      <c r="G205" s="174" t="s">
        <v>166</v>
      </c>
      <c r="H205" s="175">
        <v>63</v>
      </c>
      <c r="I205" s="176"/>
      <c r="J205" s="177">
        <f>ROUND(I205*H205,2)</f>
        <v>0</v>
      </c>
      <c r="K205" s="173" t="s">
        <v>144</v>
      </c>
      <c r="L205" s="38"/>
      <c r="M205" s="178" t="s">
        <v>1</v>
      </c>
      <c r="N205" s="179" t="s">
        <v>39</v>
      </c>
      <c r="O205" s="76"/>
      <c r="P205" s="180">
        <f>O205*H205</f>
        <v>0</v>
      </c>
      <c r="Q205" s="180">
        <v>0</v>
      </c>
      <c r="R205" s="180">
        <f>Q205*H205</f>
        <v>0</v>
      </c>
      <c r="S205" s="180">
        <v>0</v>
      </c>
      <c r="T205" s="18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2" t="s">
        <v>188</v>
      </c>
      <c r="AT205" s="182" t="s">
        <v>140</v>
      </c>
      <c r="AU205" s="182" t="s">
        <v>146</v>
      </c>
      <c r="AY205" s="18" t="s">
        <v>137</v>
      </c>
      <c r="BE205" s="183">
        <f>IF(N205="základní",J205,0)</f>
        <v>0</v>
      </c>
      <c r="BF205" s="183">
        <f>IF(N205="snížená",J205,0)</f>
        <v>0</v>
      </c>
      <c r="BG205" s="183">
        <f>IF(N205="zákl. přenesená",J205,0)</f>
        <v>0</v>
      </c>
      <c r="BH205" s="183">
        <f>IF(N205="sníž. přenesená",J205,0)</f>
        <v>0</v>
      </c>
      <c r="BI205" s="183">
        <f>IF(N205="nulová",J205,0)</f>
        <v>0</v>
      </c>
      <c r="BJ205" s="18" t="s">
        <v>146</v>
      </c>
      <c r="BK205" s="183">
        <f>ROUND(I205*H205,2)</f>
        <v>0</v>
      </c>
      <c r="BL205" s="18" t="s">
        <v>188</v>
      </c>
      <c r="BM205" s="182" t="s">
        <v>238</v>
      </c>
    </row>
    <row r="206" s="2" customFormat="1" ht="24.15" customHeight="1">
      <c r="A206" s="37"/>
      <c r="B206" s="170"/>
      <c r="C206" s="208" t="s">
        <v>239</v>
      </c>
      <c r="D206" s="208" t="s">
        <v>169</v>
      </c>
      <c r="E206" s="209" t="s">
        <v>240</v>
      </c>
      <c r="F206" s="210" t="s">
        <v>241</v>
      </c>
      <c r="G206" s="211" t="s">
        <v>166</v>
      </c>
      <c r="H206" s="212">
        <v>63</v>
      </c>
      <c r="I206" s="213"/>
      <c r="J206" s="214">
        <f>ROUND(I206*H206,2)</f>
        <v>0</v>
      </c>
      <c r="K206" s="210" t="s">
        <v>1</v>
      </c>
      <c r="L206" s="215"/>
      <c r="M206" s="216" t="s">
        <v>1</v>
      </c>
      <c r="N206" s="217" t="s">
        <v>39</v>
      </c>
      <c r="O206" s="76"/>
      <c r="P206" s="180">
        <f>O206*H206</f>
        <v>0</v>
      </c>
      <c r="Q206" s="180">
        <v>0</v>
      </c>
      <c r="R206" s="180">
        <f>Q206*H206</f>
        <v>0</v>
      </c>
      <c r="S206" s="180">
        <v>0</v>
      </c>
      <c r="T206" s="18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82" t="s">
        <v>157</v>
      </c>
      <c r="AT206" s="182" t="s">
        <v>169</v>
      </c>
      <c r="AU206" s="182" t="s">
        <v>146</v>
      </c>
      <c r="AY206" s="18" t="s">
        <v>137</v>
      </c>
      <c r="BE206" s="183">
        <f>IF(N206="základní",J206,0)</f>
        <v>0</v>
      </c>
      <c r="BF206" s="183">
        <f>IF(N206="snížená",J206,0)</f>
        <v>0</v>
      </c>
      <c r="BG206" s="183">
        <f>IF(N206="zákl. přenesená",J206,0)</f>
        <v>0</v>
      </c>
      <c r="BH206" s="183">
        <f>IF(N206="sníž. přenesená",J206,0)</f>
        <v>0</v>
      </c>
      <c r="BI206" s="183">
        <f>IF(N206="nulová",J206,0)</f>
        <v>0</v>
      </c>
      <c r="BJ206" s="18" t="s">
        <v>146</v>
      </c>
      <c r="BK206" s="183">
        <f>ROUND(I206*H206,2)</f>
        <v>0</v>
      </c>
      <c r="BL206" s="18" t="s">
        <v>188</v>
      </c>
      <c r="BM206" s="182" t="s">
        <v>242</v>
      </c>
    </row>
    <row r="207" s="14" customFormat="1">
      <c r="A207" s="14"/>
      <c r="B207" s="192"/>
      <c r="C207" s="14"/>
      <c r="D207" s="185" t="s">
        <v>147</v>
      </c>
      <c r="E207" s="193" t="s">
        <v>1</v>
      </c>
      <c r="F207" s="194" t="s">
        <v>243</v>
      </c>
      <c r="G207" s="14"/>
      <c r="H207" s="195">
        <v>42</v>
      </c>
      <c r="I207" s="196"/>
      <c r="J207" s="14"/>
      <c r="K207" s="14"/>
      <c r="L207" s="192"/>
      <c r="M207" s="197"/>
      <c r="N207" s="198"/>
      <c r="O207" s="198"/>
      <c r="P207" s="198"/>
      <c r="Q207" s="198"/>
      <c r="R207" s="198"/>
      <c r="S207" s="198"/>
      <c r="T207" s="19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193" t="s">
        <v>147</v>
      </c>
      <c r="AU207" s="193" t="s">
        <v>146</v>
      </c>
      <c r="AV207" s="14" t="s">
        <v>146</v>
      </c>
      <c r="AW207" s="14" t="s">
        <v>30</v>
      </c>
      <c r="AX207" s="14" t="s">
        <v>73</v>
      </c>
      <c r="AY207" s="193" t="s">
        <v>137</v>
      </c>
    </row>
    <row r="208" s="14" customFormat="1">
      <c r="A208" s="14"/>
      <c r="B208" s="192"/>
      <c r="C208" s="14"/>
      <c r="D208" s="185" t="s">
        <v>147</v>
      </c>
      <c r="E208" s="193" t="s">
        <v>1</v>
      </c>
      <c r="F208" s="194" t="s">
        <v>244</v>
      </c>
      <c r="G208" s="14"/>
      <c r="H208" s="195">
        <v>21</v>
      </c>
      <c r="I208" s="196"/>
      <c r="J208" s="14"/>
      <c r="K208" s="14"/>
      <c r="L208" s="192"/>
      <c r="M208" s="197"/>
      <c r="N208" s="198"/>
      <c r="O208" s="198"/>
      <c r="P208" s="198"/>
      <c r="Q208" s="198"/>
      <c r="R208" s="198"/>
      <c r="S208" s="198"/>
      <c r="T208" s="19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193" t="s">
        <v>147</v>
      </c>
      <c r="AU208" s="193" t="s">
        <v>146</v>
      </c>
      <c r="AV208" s="14" t="s">
        <v>146</v>
      </c>
      <c r="AW208" s="14" t="s">
        <v>30</v>
      </c>
      <c r="AX208" s="14" t="s">
        <v>73</v>
      </c>
      <c r="AY208" s="193" t="s">
        <v>137</v>
      </c>
    </row>
    <row r="209" s="15" customFormat="1">
      <c r="A209" s="15"/>
      <c r="B209" s="200"/>
      <c r="C209" s="15"/>
      <c r="D209" s="185" t="s">
        <v>147</v>
      </c>
      <c r="E209" s="201" t="s">
        <v>1</v>
      </c>
      <c r="F209" s="202" t="s">
        <v>152</v>
      </c>
      <c r="G209" s="15"/>
      <c r="H209" s="203">
        <v>63</v>
      </c>
      <c r="I209" s="204"/>
      <c r="J209" s="15"/>
      <c r="K209" s="15"/>
      <c r="L209" s="200"/>
      <c r="M209" s="205"/>
      <c r="N209" s="206"/>
      <c r="O209" s="206"/>
      <c r="P209" s="206"/>
      <c r="Q209" s="206"/>
      <c r="R209" s="206"/>
      <c r="S209" s="206"/>
      <c r="T209" s="207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01" t="s">
        <v>147</v>
      </c>
      <c r="AU209" s="201" t="s">
        <v>146</v>
      </c>
      <c r="AV209" s="15" t="s">
        <v>145</v>
      </c>
      <c r="AW209" s="15" t="s">
        <v>30</v>
      </c>
      <c r="AX209" s="15" t="s">
        <v>80</v>
      </c>
      <c r="AY209" s="201" t="s">
        <v>137</v>
      </c>
    </row>
    <row r="210" s="2" customFormat="1" ht="24.15" customHeight="1">
      <c r="A210" s="37"/>
      <c r="B210" s="170"/>
      <c r="C210" s="208" t="s">
        <v>199</v>
      </c>
      <c r="D210" s="208" t="s">
        <v>169</v>
      </c>
      <c r="E210" s="209" t="s">
        <v>245</v>
      </c>
      <c r="F210" s="210" t="s">
        <v>246</v>
      </c>
      <c r="G210" s="211" t="s">
        <v>247</v>
      </c>
      <c r="H210" s="212">
        <v>48</v>
      </c>
      <c r="I210" s="213"/>
      <c r="J210" s="214">
        <f>ROUND(I210*H210,2)</f>
        <v>0</v>
      </c>
      <c r="K210" s="210" t="s">
        <v>1</v>
      </c>
      <c r="L210" s="215"/>
      <c r="M210" s="216" t="s">
        <v>1</v>
      </c>
      <c r="N210" s="217" t="s">
        <v>39</v>
      </c>
      <c r="O210" s="76"/>
      <c r="P210" s="180">
        <f>O210*H210</f>
        <v>0</v>
      </c>
      <c r="Q210" s="180">
        <v>0</v>
      </c>
      <c r="R210" s="180">
        <f>Q210*H210</f>
        <v>0</v>
      </c>
      <c r="S210" s="180">
        <v>0</v>
      </c>
      <c r="T210" s="18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82" t="s">
        <v>157</v>
      </c>
      <c r="AT210" s="182" t="s">
        <v>169</v>
      </c>
      <c r="AU210" s="182" t="s">
        <v>146</v>
      </c>
      <c r="AY210" s="18" t="s">
        <v>137</v>
      </c>
      <c r="BE210" s="183">
        <f>IF(N210="základní",J210,0)</f>
        <v>0</v>
      </c>
      <c r="BF210" s="183">
        <f>IF(N210="snížená",J210,0)</f>
        <v>0</v>
      </c>
      <c r="BG210" s="183">
        <f>IF(N210="zákl. přenesená",J210,0)</f>
        <v>0</v>
      </c>
      <c r="BH210" s="183">
        <f>IF(N210="sníž. přenesená",J210,0)</f>
        <v>0</v>
      </c>
      <c r="BI210" s="183">
        <f>IF(N210="nulová",J210,0)</f>
        <v>0</v>
      </c>
      <c r="BJ210" s="18" t="s">
        <v>146</v>
      </c>
      <c r="BK210" s="183">
        <f>ROUND(I210*H210,2)</f>
        <v>0</v>
      </c>
      <c r="BL210" s="18" t="s">
        <v>188</v>
      </c>
      <c r="BM210" s="182" t="s">
        <v>248</v>
      </c>
    </row>
    <row r="211" s="14" customFormat="1">
      <c r="A211" s="14"/>
      <c r="B211" s="192"/>
      <c r="C211" s="14"/>
      <c r="D211" s="185" t="s">
        <v>147</v>
      </c>
      <c r="E211" s="193" t="s">
        <v>1</v>
      </c>
      <c r="F211" s="194" t="s">
        <v>249</v>
      </c>
      <c r="G211" s="14"/>
      <c r="H211" s="195">
        <v>24</v>
      </c>
      <c r="I211" s="196"/>
      <c r="J211" s="14"/>
      <c r="K211" s="14"/>
      <c r="L211" s="192"/>
      <c r="M211" s="197"/>
      <c r="N211" s="198"/>
      <c r="O211" s="198"/>
      <c r="P211" s="198"/>
      <c r="Q211" s="198"/>
      <c r="R211" s="198"/>
      <c r="S211" s="198"/>
      <c r="T211" s="19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193" t="s">
        <v>147</v>
      </c>
      <c r="AU211" s="193" t="s">
        <v>146</v>
      </c>
      <c r="AV211" s="14" t="s">
        <v>146</v>
      </c>
      <c r="AW211" s="14" t="s">
        <v>30</v>
      </c>
      <c r="AX211" s="14" t="s">
        <v>73</v>
      </c>
      <c r="AY211" s="193" t="s">
        <v>137</v>
      </c>
    </row>
    <row r="212" s="14" customFormat="1">
      <c r="A212" s="14"/>
      <c r="B212" s="192"/>
      <c r="C212" s="14"/>
      <c r="D212" s="185" t="s">
        <v>147</v>
      </c>
      <c r="E212" s="193" t="s">
        <v>1</v>
      </c>
      <c r="F212" s="194" t="s">
        <v>250</v>
      </c>
      <c r="G212" s="14"/>
      <c r="H212" s="195">
        <v>24</v>
      </c>
      <c r="I212" s="196"/>
      <c r="J212" s="14"/>
      <c r="K212" s="14"/>
      <c r="L212" s="192"/>
      <c r="M212" s="197"/>
      <c r="N212" s="198"/>
      <c r="O212" s="198"/>
      <c r="P212" s="198"/>
      <c r="Q212" s="198"/>
      <c r="R212" s="198"/>
      <c r="S212" s="198"/>
      <c r="T212" s="19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193" t="s">
        <v>147</v>
      </c>
      <c r="AU212" s="193" t="s">
        <v>146</v>
      </c>
      <c r="AV212" s="14" t="s">
        <v>146</v>
      </c>
      <c r="AW212" s="14" t="s">
        <v>30</v>
      </c>
      <c r="AX212" s="14" t="s">
        <v>73</v>
      </c>
      <c r="AY212" s="193" t="s">
        <v>137</v>
      </c>
    </row>
    <row r="213" s="15" customFormat="1">
      <c r="A213" s="15"/>
      <c r="B213" s="200"/>
      <c r="C213" s="15"/>
      <c r="D213" s="185" t="s">
        <v>147</v>
      </c>
      <c r="E213" s="201" t="s">
        <v>1</v>
      </c>
      <c r="F213" s="202" t="s">
        <v>152</v>
      </c>
      <c r="G213" s="15"/>
      <c r="H213" s="203">
        <v>48</v>
      </c>
      <c r="I213" s="204"/>
      <c r="J213" s="15"/>
      <c r="K213" s="15"/>
      <c r="L213" s="200"/>
      <c r="M213" s="205"/>
      <c r="N213" s="206"/>
      <c r="O213" s="206"/>
      <c r="P213" s="206"/>
      <c r="Q213" s="206"/>
      <c r="R213" s="206"/>
      <c r="S213" s="206"/>
      <c r="T213" s="207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01" t="s">
        <v>147</v>
      </c>
      <c r="AU213" s="201" t="s">
        <v>146</v>
      </c>
      <c r="AV213" s="15" t="s">
        <v>145</v>
      </c>
      <c r="AW213" s="15" t="s">
        <v>30</v>
      </c>
      <c r="AX213" s="15" t="s">
        <v>80</v>
      </c>
      <c r="AY213" s="201" t="s">
        <v>137</v>
      </c>
    </row>
    <row r="214" s="2" customFormat="1" ht="37.8" customHeight="1">
      <c r="A214" s="37"/>
      <c r="B214" s="170"/>
      <c r="C214" s="171" t="s">
        <v>7</v>
      </c>
      <c r="D214" s="171" t="s">
        <v>140</v>
      </c>
      <c r="E214" s="172" t="s">
        <v>251</v>
      </c>
      <c r="F214" s="173" t="s">
        <v>252</v>
      </c>
      <c r="G214" s="174" t="s">
        <v>166</v>
      </c>
      <c r="H214" s="175">
        <v>19.899999999999999</v>
      </c>
      <c r="I214" s="176"/>
      <c r="J214" s="177">
        <f>ROUND(I214*H214,2)</f>
        <v>0</v>
      </c>
      <c r="K214" s="173" t="s">
        <v>144</v>
      </c>
      <c r="L214" s="38"/>
      <c r="M214" s="178" t="s">
        <v>1</v>
      </c>
      <c r="N214" s="179" t="s">
        <v>39</v>
      </c>
      <c r="O214" s="76"/>
      <c r="P214" s="180">
        <f>O214*H214</f>
        <v>0</v>
      </c>
      <c r="Q214" s="180">
        <v>0</v>
      </c>
      <c r="R214" s="180">
        <f>Q214*H214</f>
        <v>0</v>
      </c>
      <c r="S214" s="180">
        <v>0</v>
      </c>
      <c r="T214" s="18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82" t="s">
        <v>188</v>
      </c>
      <c r="AT214" s="182" t="s">
        <v>140</v>
      </c>
      <c r="AU214" s="182" t="s">
        <v>146</v>
      </c>
      <c r="AY214" s="18" t="s">
        <v>137</v>
      </c>
      <c r="BE214" s="183">
        <f>IF(N214="základní",J214,0)</f>
        <v>0</v>
      </c>
      <c r="BF214" s="183">
        <f>IF(N214="snížená",J214,0)</f>
        <v>0</v>
      </c>
      <c r="BG214" s="183">
        <f>IF(N214="zákl. přenesená",J214,0)</f>
        <v>0</v>
      </c>
      <c r="BH214" s="183">
        <f>IF(N214="sníž. přenesená",J214,0)</f>
        <v>0</v>
      </c>
      <c r="BI214" s="183">
        <f>IF(N214="nulová",J214,0)</f>
        <v>0</v>
      </c>
      <c r="BJ214" s="18" t="s">
        <v>146</v>
      </c>
      <c r="BK214" s="183">
        <f>ROUND(I214*H214,2)</f>
        <v>0</v>
      </c>
      <c r="BL214" s="18" t="s">
        <v>188</v>
      </c>
      <c r="BM214" s="182" t="s">
        <v>253</v>
      </c>
    </row>
    <row r="215" s="2" customFormat="1">
      <c r="A215" s="37"/>
      <c r="B215" s="38"/>
      <c r="C215" s="37"/>
      <c r="D215" s="185" t="s">
        <v>254</v>
      </c>
      <c r="E215" s="37"/>
      <c r="F215" s="218" t="s">
        <v>255</v>
      </c>
      <c r="G215" s="37"/>
      <c r="H215" s="37"/>
      <c r="I215" s="219"/>
      <c r="J215" s="37"/>
      <c r="K215" s="37"/>
      <c r="L215" s="38"/>
      <c r="M215" s="220"/>
      <c r="N215" s="221"/>
      <c r="O215" s="76"/>
      <c r="P215" s="76"/>
      <c r="Q215" s="76"/>
      <c r="R215" s="76"/>
      <c r="S215" s="76"/>
      <c r="T215" s="7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8" t="s">
        <v>254</v>
      </c>
      <c r="AU215" s="18" t="s">
        <v>146</v>
      </c>
    </row>
    <row r="216" s="14" customFormat="1">
      <c r="A216" s="14"/>
      <c r="B216" s="192"/>
      <c r="C216" s="14"/>
      <c r="D216" s="185" t="s">
        <v>147</v>
      </c>
      <c r="E216" s="193" t="s">
        <v>1</v>
      </c>
      <c r="F216" s="194" t="s">
        <v>256</v>
      </c>
      <c r="G216" s="14"/>
      <c r="H216" s="195">
        <v>5</v>
      </c>
      <c r="I216" s="196"/>
      <c r="J216" s="14"/>
      <c r="K216" s="14"/>
      <c r="L216" s="192"/>
      <c r="M216" s="197"/>
      <c r="N216" s="198"/>
      <c r="O216" s="198"/>
      <c r="P216" s="198"/>
      <c r="Q216" s="198"/>
      <c r="R216" s="198"/>
      <c r="S216" s="198"/>
      <c r="T216" s="19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193" t="s">
        <v>147</v>
      </c>
      <c r="AU216" s="193" t="s">
        <v>146</v>
      </c>
      <c r="AV216" s="14" t="s">
        <v>146</v>
      </c>
      <c r="AW216" s="14" t="s">
        <v>30</v>
      </c>
      <c r="AX216" s="14" t="s">
        <v>73</v>
      </c>
      <c r="AY216" s="193" t="s">
        <v>137</v>
      </c>
    </row>
    <row r="217" s="14" customFormat="1">
      <c r="A217" s="14"/>
      <c r="B217" s="192"/>
      <c r="C217" s="14"/>
      <c r="D217" s="185" t="s">
        <v>147</v>
      </c>
      <c r="E217" s="193" t="s">
        <v>1</v>
      </c>
      <c r="F217" s="194" t="s">
        <v>257</v>
      </c>
      <c r="G217" s="14"/>
      <c r="H217" s="195">
        <v>9.1999999999999993</v>
      </c>
      <c r="I217" s="196"/>
      <c r="J217" s="14"/>
      <c r="K217" s="14"/>
      <c r="L217" s="192"/>
      <c r="M217" s="197"/>
      <c r="N217" s="198"/>
      <c r="O217" s="198"/>
      <c r="P217" s="198"/>
      <c r="Q217" s="198"/>
      <c r="R217" s="198"/>
      <c r="S217" s="198"/>
      <c r="T217" s="19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193" t="s">
        <v>147</v>
      </c>
      <c r="AU217" s="193" t="s">
        <v>146</v>
      </c>
      <c r="AV217" s="14" t="s">
        <v>146</v>
      </c>
      <c r="AW217" s="14" t="s">
        <v>30</v>
      </c>
      <c r="AX217" s="14" t="s">
        <v>73</v>
      </c>
      <c r="AY217" s="193" t="s">
        <v>137</v>
      </c>
    </row>
    <row r="218" s="14" customFormat="1">
      <c r="A218" s="14"/>
      <c r="B218" s="192"/>
      <c r="C218" s="14"/>
      <c r="D218" s="185" t="s">
        <v>147</v>
      </c>
      <c r="E218" s="193" t="s">
        <v>1</v>
      </c>
      <c r="F218" s="194" t="s">
        <v>258</v>
      </c>
      <c r="G218" s="14"/>
      <c r="H218" s="195">
        <v>5.7000000000000002</v>
      </c>
      <c r="I218" s="196"/>
      <c r="J218" s="14"/>
      <c r="K218" s="14"/>
      <c r="L218" s="192"/>
      <c r="M218" s="197"/>
      <c r="N218" s="198"/>
      <c r="O218" s="198"/>
      <c r="P218" s="198"/>
      <c r="Q218" s="198"/>
      <c r="R218" s="198"/>
      <c r="S218" s="198"/>
      <c r="T218" s="19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193" t="s">
        <v>147</v>
      </c>
      <c r="AU218" s="193" t="s">
        <v>146</v>
      </c>
      <c r="AV218" s="14" t="s">
        <v>146</v>
      </c>
      <c r="AW218" s="14" t="s">
        <v>30</v>
      </c>
      <c r="AX218" s="14" t="s">
        <v>73</v>
      </c>
      <c r="AY218" s="193" t="s">
        <v>137</v>
      </c>
    </row>
    <row r="219" s="15" customFormat="1">
      <c r="A219" s="15"/>
      <c r="B219" s="200"/>
      <c r="C219" s="15"/>
      <c r="D219" s="185" t="s">
        <v>147</v>
      </c>
      <c r="E219" s="201" t="s">
        <v>1</v>
      </c>
      <c r="F219" s="202" t="s">
        <v>152</v>
      </c>
      <c r="G219" s="15"/>
      <c r="H219" s="203">
        <v>19.899999999999999</v>
      </c>
      <c r="I219" s="204"/>
      <c r="J219" s="15"/>
      <c r="K219" s="15"/>
      <c r="L219" s="200"/>
      <c r="M219" s="205"/>
      <c r="N219" s="206"/>
      <c r="O219" s="206"/>
      <c r="P219" s="206"/>
      <c r="Q219" s="206"/>
      <c r="R219" s="206"/>
      <c r="S219" s="206"/>
      <c r="T219" s="207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01" t="s">
        <v>147</v>
      </c>
      <c r="AU219" s="201" t="s">
        <v>146</v>
      </c>
      <c r="AV219" s="15" t="s">
        <v>145</v>
      </c>
      <c r="AW219" s="15" t="s">
        <v>30</v>
      </c>
      <c r="AX219" s="15" t="s">
        <v>80</v>
      </c>
      <c r="AY219" s="201" t="s">
        <v>137</v>
      </c>
    </row>
    <row r="220" s="2" customFormat="1" ht="49.05" customHeight="1">
      <c r="A220" s="37"/>
      <c r="B220" s="170"/>
      <c r="C220" s="171" t="s">
        <v>204</v>
      </c>
      <c r="D220" s="171" t="s">
        <v>140</v>
      </c>
      <c r="E220" s="172" t="s">
        <v>259</v>
      </c>
      <c r="F220" s="173" t="s">
        <v>260</v>
      </c>
      <c r="G220" s="174" t="s">
        <v>210</v>
      </c>
      <c r="H220" s="175">
        <v>0.34799999999999998</v>
      </c>
      <c r="I220" s="176"/>
      <c r="J220" s="177">
        <f>ROUND(I220*H220,2)</f>
        <v>0</v>
      </c>
      <c r="K220" s="173" t="s">
        <v>144</v>
      </c>
      <c r="L220" s="38"/>
      <c r="M220" s="178" t="s">
        <v>1</v>
      </c>
      <c r="N220" s="179" t="s">
        <v>39</v>
      </c>
      <c r="O220" s="76"/>
      <c r="P220" s="180">
        <f>O220*H220</f>
        <v>0</v>
      </c>
      <c r="Q220" s="180">
        <v>0</v>
      </c>
      <c r="R220" s="180">
        <f>Q220*H220</f>
        <v>0</v>
      </c>
      <c r="S220" s="180">
        <v>0</v>
      </c>
      <c r="T220" s="18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82" t="s">
        <v>188</v>
      </c>
      <c r="AT220" s="182" t="s">
        <v>140</v>
      </c>
      <c r="AU220" s="182" t="s">
        <v>146</v>
      </c>
      <c r="AY220" s="18" t="s">
        <v>137</v>
      </c>
      <c r="BE220" s="183">
        <f>IF(N220="základní",J220,0)</f>
        <v>0</v>
      </c>
      <c r="BF220" s="183">
        <f>IF(N220="snížená",J220,0)</f>
        <v>0</v>
      </c>
      <c r="BG220" s="183">
        <f>IF(N220="zákl. přenesená",J220,0)</f>
        <v>0</v>
      </c>
      <c r="BH220" s="183">
        <f>IF(N220="sníž. přenesená",J220,0)</f>
        <v>0</v>
      </c>
      <c r="BI220" s="183">
        <f>IF(N220="nulová",J220,0)</f>
        <v>0</v>
      </c>
      <c r="BJ220" s="18" t="s">
        <v>146</v>
      </c>
      <c r="BK220" s="183">
        <f>ROUND(I220*H220,2)</f>
        <v>0</v>
      </c>
      <c r="BL220" s="18" t="s">
        <v>188</v>
      </c>
      <c r="BM220" s="182" t="s">
        <v>261</v>
      </c>
    </row>
    <row r="221" s="2" customFormat="1" ht="49.05" customHeight="1">
      <c r="A221" s="37"/>
      <c r="B221" s="170"/>
      <c r="C221" s="171" t="s">
        <v>262</v>
      </c>
      <c r="D221" s="171" t="s">
        <v>140</v>
      </c>
      <c r="E221" s="172" t="s">
        <v>263</v>
      </c>
      <c r="F221" s="173" t="s">
        <v>264</v>
      </c>
      <c r="G221" s="174" t="s">
        <v>210</v>
      </c>
      <c r="H221" s="175">
        <v>0.34799999999999998</v>
      </c>
      <c r="I221" s="176"/>
      <c r="J221" s="177">
        <f>ROUND(I221*H221,2)</f>
        <v>0</v>
      </c>
      <c r="K221" s="173" t="s">
        <v>144</v>
      </c>
      <c r="L221" s="38"/>
      <c r="M221" s="178" t="s">
        <v>1</v>
      </c>
      <c r="N221" s="179" t="s">
        <v>39</v>
      </c>
      <c r="O221" s="76"/>
      <c r="P221" s="180">
        <f>O221*H221</f>
        <v>0</v>
      </c>
      <c r="Q221" s="180">
        <v>0</v>
      </c>
      <c r="R221" s="180">
        <f>Q221*H221</f>
        <v>0</v>
      </c>
      <c r="S221" s="180">
        <v>0</v>
      </c>
      <c r="T221" s="18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82" t="s">
        <v>188</v>
      </c>
      <c r="AT221" s="182" t="s">
        <v>140</v>
      </c>
      <c r="AU221" s="182" t="s">
        <v>146</v>
      </c>
      <c r="AY221" s="18" t="s">
        <v>137</v>
      </c>
      <c r="BE221" s="183">
        <f>IF(N221="základní",J221,0)</f>
        <v>0</v>
      </c>
      <c r="BF221" s="183">
        <f>IF(N221="snížená",J221,0)</f>
        <v>0</v>
      </c>
      <c r="BG221" s="183">
        <f>IF(N221="zákl. přenesená",J221,0)</f>
        <v>0</v>
      </c>
      <c r="BH221" s="183">
        <f>IF(N221="sníž. přenesená",J221,0)</f>
        <v>0</v>
      </c>
      <c r="BI221" s="183">
        <f>IF(N221="nulová",J221,0)</f>
        <v>0</v>
      </c>
      <c r="BJ221" s="18" t="s">
        <v>146</v>
      </c>
      <c r="BK221" s="183">
        <f>ROUND(I221*H221,2)</f>
        <v>0</v>
      </c>
      <c r="BL221" s="18" t="s">
        <v>188</v>
      </c>
      <c r="BM221" s="182" t="s">
        <v>265</v>
      </c>
    </row>
    <row r="222" s="12" customFormat="1" ht="22.8" customHeight="1">
      <c r="A222" s="12"/>
      <c r="B222" s="157"/>
      <c r="C222" s="12"/>
      <c r="D222" s="158" t="s">
        <v>72</v>
      </c>
      <c r="E222" s="168" t="s">
        <v>266</v>
      </c>
      <c r="F222" s="168" t="s">
        <v>267</v>
      </c>
      <c r="G222" s="12"/>
      <c r="H222" s="12"/>
      <c r="I222" s="160"/>
      <c r="J222" s="169">
        <f>BK222</f>
        <v>0</v>
      </c>
      <c r="K222" s="12"/>
      <c r="L222" s="157"/>
      <c r="M222" s="162"/>
      <c r="N222" s="163"/>
      <c r="O222" s="163"/>
      <c r="P222" s="164">
        <f>SUM(P223:P258)</f>
        <v>0</v>
      </c>
      <c r="Q222" s="163"/>
      <c r="R222" s="164">
        <f>SUM(R223:R258)</f>
        <v>0</v>
      </c>
      <c r="S222" s="163"/>
      <c r="T222" s="165">
        <f>SUM(T223:T258)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158" t="s">
        <v>146</v>
      </c>
      <c r="AT222" s="166" t="s">
        <v>72</v>
      </c>
      <c r="AU222" s="166" t="s">
        <v>80</v>
      </c>
      <c r="AY222" s="158" t="s">
        <v>137</v>
      </c>
      <c r="BK222" s="167">
        <f>SUM(BK223:BK258)</f>
        <v>0</v>
      </c>
    </row>
    <row r="223" s="2" customFormat="1" ht="33" customHeight="1">
      <c r="A223" s="37"/>
      <c r="B223" s="170"/>
      <c r="C223" s="171" t="s">
        <v>211</v>
      </c>
      <c r="D223" s="171" t="s">
        <v>140</v>
      </c>
      <c r="E223" s="172" t="s">
        <v>268</v>
      </c>
      <c r="F223" s="173" t="s">
        <v>269</v>
      </c>
      <c r="G223" s="174" t="s">
        <v>155</v>
      </c>
      <c r="H223" s="175">
        <v>24</v>
      </c>
      <c r="I223" s="176"/>
      <c r="J223" s="177">
        <f>ROUND(I223*H223,2)</f>
        <v>0</v>
      </c>
      <c r="K223" s="173" t="s">
        <v>144</v>
      </c>
      <c r="L223" s="38"/>
      <c r="M223" s="178" t="s">
        <v>1</v>
      </c>
      <c r="N223" s="179" t="s">
        <v>39</v>
      </c>
      <c r="O223" s="76"/>
      <c r="P223" s="180">
        <f>O223*H223</f>
        <v>0</v>
      </c>
      <c r="Q223" s="180">
        <v>0</v>
      </c>
      <c r="R223" s="180">
        <f>Q223*H223</f>
        <v>0</v>
      </c>
      <c r="S223" s="180">
        <v>0</v>
      </c>
      <c r="T223" s="18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82" t="s">
        <v>188</v>
      </c>
      <c r="AT223" s="182" t="s">
        <v>140</v>
      </c>
      <c r="AU223" s="182" t="s">
        <v>146</v>
      </c>
      <c r="AY223" s="18" t="s">
        <v>137</v>
      </c>
      <c r="BE223" s="183">
        <f>IF(N223="základní",J223,0)</f>
        <v>0</v>
      </c>
      <c r="BF223" s="183">
        <f>IF(N223="snížená",J223,0)</f>
        <v>0</v>
      </c>
      <c r="BG223" s="183">
        <f>IF(N223="zákl. přenesená",J223,0)</f>
        <v>0</v>
      </c>
      <c r="BH223" s="183">
        <f>IF(N223="sníž. přenesená",J223,0)</f>
        <v>0</v>
      </c>
      <c r="BI223" s="183">
        <f>IF(N223="nulová",J223,0)</f>
        <v>0</v>
      </c>
      <c r="BJ223" s="18" t="s">
        <v>146</v>
      </c>
      <c r="BK223" s="183">
        <f>ROUND(I223*H223,2)</f>
        <v>0</v>
      </c>
      <c r="BL223" s="18" t="s">
        <v>188</v>
      </c>
      <c r="BM223" s="182" t="s">
        <v>270</v>
      </c>
    </row>
    <row r="224" s="14" customFormat="1">
      <c r="A224" s="14"/>
      <c r="B224" s="192"/>
      <c r="C224" s="14"/>
      <c r="D224" s="185" t="s">
        <v>147</v>
      </c>
      <c r="E224" s="193" t="s">
        <v>1</v>
      </c>
      <c r="F224" s="194" t="s">
        <v>271</v>
      </c>
      <c r="G224" s="14"/>
      <c r="H224" s="195">
        <v>24</v>
      </c>
      <c r="I224" s="196"/>
      <c r="J224" s="14"/>
      <c r="K224" s="14"/>
      <c r="L224" s="192"/>
      <c r="M224" s="197"/>
      <c r="N224" s="198"/>
      <c r="O224" s="198"/>
      <c r="P224" s="198"/>
      <c r="Q224" s="198"/>
      <c r="R224" s="198"/>
      <c r="S224" s="198"/>
      <c r="T224" s="19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193" t="s">
        <v>147</v>
      </c>
      <c r="AU224" s="193" t="s">
        <v>146</v>
      </c>
      <c r="AV224" s="14" t="s">
        <v>146</v>
      </c>
      <c r="AW224" s="14" t="s">
        <v>30</v>
      </c>
      <c r="AX224" s="14" t="s">
        <v>73</v>
      </c>
      <c r="AY224" s="193" t="s">
        <v>137</v>
      </c>
    </row>
    <row r="225" s="15" customFormat="1">
      <c r="A225" s="15"/>
      <c r="B225" s="200"/>
      <c r="C225" s="15"/>
      <c r="D225" s="185" t="s">
        <v>147</v>
      </c>
      <c r="E225" s="201" t="s">
        <v>1</v>
      </c>
      <c r="F225" s="202" t="s">
        <v>152</v>
      </c>
      <c r="G225" s="15"/>
      <c r="H225" s="203">
        <v>24</v>
      </c>
      <c r="I225" s="204"/>
      <c r="J225" s="15"/>
      <c r="K225" s="15"/>
      <c r="L225" s="200"/>
      <c r="M225" s="205"/>
      <c r="N225" s="206"/>
      <c r="O225" s="206"/>
      <c r="P225" s="206"/>
      <c r="Q225" s="206"/>
      <c r="R225" s="206"/>
      <c r="S225" s="206"/>
      <c r="T225" s="207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01" t="s">
        <v>147</v>
      </c>
      <c r="AU225" s="201" t="s">
        <v>146</v>
      </c>
      <c r="AV225" s="15" t="s">
        <v>145</v>
      </c>
      <c r="AW225" s="15" t="s">
        <v>30</v>
      </c>
      <c r="AX225" s="15" t="s">
        <v>80</v>
      </c>
      <c r="AY225" s="201" t="s">
        <v>137</v>
      </c>
    </row>
    <row r="226" s="2" customFormat="1" ht="37.8" customHeight="1">
      <c r="A226" s="37"/>
      <c r="B226" s="170"/>
      <c r="C226" s="171" t="s">
        <v>272</v>
      </c>
      <c r="D226" s="171" t="s">
        <v>140</v>
      </c>
      <c r="E226" s="172" t="s">
        <v>273</v>
      </c>
      <c r="F226" s="173" t="s">
        <v>274</v>
      </c>
      <c r="G226" s="174" t="s">
        <v>155</v>
      </c>
      <c r="H226" s="175">
        <v>32</v>
      </c>
      <c r="I226" s="176"/>
      <c r="J226" s="177">
        <f>ROUND(I226*H226,2)</f>
        <v>0</v>
      </c>
      <c r="K226" s="173" t="s">
        <v>144</v>
      </c>
      <c r="L226" s="38"/>
      <c r="M226" s="178" t="s">
        <v>1</v>
      </c>
      <c r="N226" s="179" t="s">
        <v>39</v>
      </c>
      <c r="O226" s="76"/>
      <c r="P226" s="180">
        <f>O226*H226</f>
        <v>0</v>
      </c>
      <c r="Q226" s="180">
        <v>0</v>
      </c>
      <c r="R226" s="180">
        <f>Q226*H226</f>
        <v>0</v>
      </c>
      <c r="S226" s="180">
        <v>0</v>
      </c>
      <c r="T226" s="18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82" t="s">
        <v>188</v>
      </c>
      <c r="AT226" s="182" t="s">
        <v>140</v>
      </c>
      <c r="AU226" s="182" t="s">
        <v>146</v>
      </c>
      <c r="AY226" s="18" t="s">
        <v>137</v>
      </c>
      <c r="BE226" s="183">
        <f>IF(N226="základní",J226,0)</f>
        <v>0</v>
      </c>
      <c r="BF226" s="183">
        <f>IF(N226="snížená",J226,0)</f>
        <v>0</v>
      </c>
      <c r="BG226" s="183">
        <f>IF(N226="zákl. přenesená",J226,0)</f>
        <v>0</v>
      </c>
      <c r="BH226" s="183">
        <f>IF(N226="sníž. přenesená",J226,0)</f>
        <v>0</v>
      </c>
      <c r="BI226" s="183">
        <f>IF(N226="nulová",J226,0)</f>
        <v>0</v>
      </c>
      <c r="BJ226" s="18" t="s">
        <v>146</v>
      </c>
      <c r="BK226" s="183">
        <f>ROUND(I226*H226,2)</f>
        <v>0</v>
      </c>
      <c r="BL226" s="18" t="s">
        <v>188</v>
      </c>
      <c r="BM226" s="182" t="s">
        <v>275</v>
      </c>
    </row>
    <row r="227" s="2" customFormat="1" ht="37.8" customHeight="1">
      <c r="A227" s="37"/>
      <c r="B227" s="170"/>
      <c r="C227" s="171" t="s">
        <v>215</v>
      </c>
      <c r="D227" s="171" t="s">
        <v>140</v>
      </c>
      <c r="E227" s="172" t="s">
        <v>276</v>
      </c>
      <c r="F227" s="173" t="s">
        <v>277</v>
      </c>
      <c r="G227" s="174" t="s">
        <v>143</v>
      </c>
      <c r="H227" s="175">
        <v>90.989999999999995</v>
      </c>
      <c r="I227" s="176"/>
      <c r="J227" s="177">
        <f>ROUND(I227*H227,2)</f>
        <v>0</v>
      </c>
      <c r="K227" s="173" t="s">
        <v>144</v>
      </c>
      <c r="L227" s="38"/>
      <c r="M227" s="178" t="s">
        <v>1</v>
      </c>
      <c r="N227" s="179" t="s">
        <v>39</v>
      </c>
      <c r="O227" s="76"/>
      <c r="P227" s="180">
        <f>O227*H227</f>
        <v>0</v>
      </c>
      <c r="Q227" s="180">
        <v>0</v>
      </c>
      <c r="R227" s="180">
        <f>Q227*H227</f>
        <v>0</v>
      </c>
      <c r="S227" s="180">
        <v>0</v>
      </c>
      <c r="T227" s="18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82" t="s">
        <v>188</v>
      </c>
      <c r="AT227" s="182" t="s">
        <v>140</v>
      </c>
      <c r="AU227" s="182" t="s">
        <v>146</v>
      </c>
      <c r="AY227" s="18" t="s">
        <v>137</v>
      </c>
      <c r="BE227" s="183">
        <f>IF(N227="základní",J227,0)</f>
        <v>0</v>
      </c>
      <c r="BF227" s="183">
        <f>IF(N227="snížená",J227,0)</f>
        <v>0</v>
      </c>
      <c r="BG227" s="183">
        <f>IF(N227="zákl. přenesená",J227,0)</f>
        <v>0</v>
      </c>
      <c r="BH227" s="183">
        <f>IF(N227="sníž. přenesená",J227,0)</f>
        <v>0</v>
      </c>
      <c r="BI227" s="183">
        <f>IF(N227="nulová",J227,0)</f>
        <v>0</v>
      </c>
      <c r="BJ227" s="18" t="s">
        <v>146</v>
      </c>
      <c r="BK227" s="183">
        <f>ROUND(I227*H227,2)</f>
        <v>0</v>
      </c>
      <c r="BL227" s="18" t="s">
        <v>188</v>
      </c>
      <c r="BM227" s="182" t="s">
        <v>278</v>
      </c>
    </row>
    <row r="228" s="2" customFormat="1">
      <c r="A228" s="37"/>
      <c r="B228" s="38"/>
      <c r="C228" s="37"/>
      <c r="D228" s="185" t="s">
        <v>254</v>
      </c>
      <c r="E228" s="37"/>
      <c r="F228" s="218" t="s">
        <v>279</v>
      </c>
      <c r="G228" s="37"/>
      <c r="H228" s="37"/>
      <c r="I228" s="219"/>
      <c r="J228" s="37"/>
      <c r="K228" s="37"/>
      <c r="L228" s="38"/>
      <c r="M228" s="220"/>
      <c r="N228" s="221"/>
      <c r="O228" s="76"/>
      <c r="P228" s="76"/>
      <c r="Q228" s="76"/>
      <c r="R228" s="76"/>
      <c r="S228" s="76"/>
      <c r="T228" s="7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8" t="s">
        <v>254</v>
      </c>
      <c r="AU228" s="18" t="s">
        <v>146</v>
      </c>
    </row>
    <row r="229" s="2" customFormat="1" ht="24.15" customHeight="1">
      <c r="A229" s="37"/>
      <c r="B229" s="170"/>
      <c r="C229" s="208" t="s">
        <v>280</v>
      </c>
      <c r="D229" s="208" t="s">
        <v>169</v>
      </c>
      <c r="E229" s="209" t="s">
        <v>281</v>
      </c>
      <c r="F229" s="210" t="s">
        <v>282</v>
      </c>
      <c r="G229" s="211" t="s">
        <v>143</v>
      </c>
      <c r="H229" s="212">
        <v>90.989999999999995</v>
      </c>
      <c r="I229" s="213"/>
      <c r="J229" s="214">
        <f>ROUND(I229*H229,2)</f>
        <v>0</v>
      </c>
      <c r="K229" s="210" t="s">
        <v>144</v>
      </c>
      <c r="L229" s="215"/>
      <c r="M229" s="216" t="s">
        <v>1</v>
      </c>
      <c r="N229" s="217" t="s">
        <v>39</v>
      </c>
      <c r="O229" s="76"/>
      <c r="P229" s="180">
        <f>O229*H229</f>
        <v>0</v>
      </c>
      <c r="Q229" s="180">
        <v>0</v>
      </c>
      <c r="R229" s="180">
        <f>Q229*H229</f>
        <v>0</v>
      </c>
      <c r="S229" s="180">
        <v>0</v>
      </c>
      <c r="T229" s="18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82" t="s">
        <v>157</v>
      </c>
      <c r="AT229" s="182" t="s">
        <v>169</v>
      </c>
      <c r="AU229" s="182" t="s">
        <v>146</v>
      </c>
      <c r="AY229" s="18" t="s">
        <v>137</v>
      </c>
      <c r="BE229" s="183">
        <f>IF(N229="základní",J229,0)</f>
        <v>0</v>
      </c>
      <c r="BF229" s="183">
        <f>IF(N229="snížená",J229,0)</f>
        <v>0</v>
      </c>
      <c r="BG229" s="183">
        <f>IF(N229="zákl. přenesená",J229,0)</f>
        <v>0</v>
      </c>
      <c r="BH229" s="183">
        <f>IF(N229="sníž. přenesená",J229,0)</f>
        <v>0</v>
      </c>
      <c r="BI229" s="183">
        <f>IF(N229="nulová",J229,0)</f>
        <v>0</v>
      </c>
      <c r="BJ229" s="18" t="s">
        <v>146</v>
      </c>
      <c r="BK229" s="183">
        <f>ROUND(I229*H229,2)</f>
        <v>0</v>
      </c>
      <c r="BL229" s="18" t="s">
        <v>188</v>
      </c>
      <c r="BM229" s="182" t="s">
        <v>283</v>
      </c>
    </row>
    <row r="230" s="2" customFormat="1" ht="37.8" customHeight="1">
      <c r="A230" s="37"/>
      <c r="B230" s="170"/>
      <c r="C230" s="171" t="s">
        <v>218</v>
      </c>
      <c r="D230" s="171" t="s">
        <v>140</v>
      </c>
      <c r="E230" s="172" t="s">
        <v>284</v>
      </c>
      <c r="F230" s="173" t="s">
        <v>285</v>
      </c>
      <c r="G230" s="174" t="s">
        <v>155</v>
      </c>
      <c r="H230" s="175">
        <v>12</v>
      </c>
      <c r="I230" s="176"/>
      <c r="J230" s="177">
        <f>ROUND(I230*H230,2)</f>
        <v>0</v>
      </c>
      <c r="K230" s="173" t="s">
        <v>144</v>
      </c>
      <c r="L230" s="38"/>
      <c r="M230" s="178" t="s">
        <v>1</v>
      </c>
      <c r="N230" s="179" t="s">
        <v>39</v>
      </c>
      <c r="O230" s="76"/>
      <c r="P230" s="180">
        <f>O230*H230</f>
        <v>0</v>
      </c>
      <c r="Q230" s="180">
        <v>0</v>
      </c>
      <c r="R230" s="180">
        <f>Q230*H230</f>
        <v>0</v>
      </c>
      <c r="S230" s="180">
        <v>0</v>
      </c>
      <c r="T230" s="18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82" t="s">
        <v>188</v>
      </c>
      <c r="AT230" s="182" t="s">
        <v>140</v>
      </c>
      <c r="AU230" s="182" t="s">
        <v>146</v>
      </c>
      <c r="AY230" s="18" t="s">
        <v>137</v>
      </c>
      <c r="BE230" s="183">
        <f>IF(N230="základní",J230,0)</f>
        <v>0</v>
      </c>
      <c r="BF230" s="183">
        <f>IF(N230="snížená",J230,0)</f>
        <v>0</v>
      </c>
      <c r="BG230" s="183">
        <f>IF(N230="zákl. přenesená",J230,0)</f>
        <v>0</v>
      </c>
      <c r="BH230" s="183">
        <f>IF(N230="sníž. přenesená",J230,0)</f>
        <v>0</v>
      </c>
      <c r="BI230" s="183">
        <f>IF(N230="nulová",J230,0)</f>
        <v>0</v>
      </c>
      <c r="BJ230" s="18" t="s">
        <v>146</v>
      </c>
      <c r="BK230" s="183">
        <f>ROUND(I230*H230,2)</f>
        <v>0</v>
      </c>
      <c r="BL230" s="18" t="s">
        <v>188</v>
      </c>
      <c r="BM230" s="182" t="s">
        <v>286</v>
      </c>
    </row>
    <row r="231" s="2" customFormat="1">
      <c r="A231" s="37"/>
      <c r="B231" s="38"/>
      <c r="C231" s="37"/>
      <c r="D231" s="185" t="s">
        <v>254</v>
      </c>
      <c r="E231" s="37"/>
      <c r="F231" s="218" t="s">
        <v>279</v>
      </c>
      <c r="G231" s="37"/>
      <c r="H231" s="37"/>
      <c r="I231" s="219"/>
      <c r="J231" s="37"/>
      <c r="K231" s="37"/>
      <c r="L231" s="38"/>
      <c r="M231" s="220"/>
      <c r="N231" s="221"/>
      <c r="O231" s="76"/>
      <c r="P231" s="76"/>
      <c r="Q231" s="76"/>
      <c r="R231" s="76"/>
      <c r="S231" s="76"/>
      <c r="T231" s="7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8" t="s">
        <v>254</v>
      </c>
      <c r="AU231" s="18" t="s">
        <v>146</v>
      </c>
    </row>
    <row r="232" s="2" customFormat="1" ht="16.5" customHeight="1">
      <c r="A232" s="37"/>
      <c r="B232" s="170"/>
      <c r="C232" s="208" t="s">
        <v>287</v>
      </c>
      <c r="D232" s="208" t="s">
        <v>169</v>
      </c>
      <c r="E232" s="209" t="s">
        <v>288</v>
      </c>
      <c r="F232" s="210" t="s">
        <v>289</v>
      </c>
      <c r="G232" s="211" t="s">
        <v>143</v>
      </c>
      <c r="H232" s="212">
        <v>19.199999999999999</v>
      </c>
      <c r="I232" s="213"/>
      <c r="J232" s="214">
        <f>ROUND(I232*H232,2)</f>
        <v>0</v>
      </c>
      <c r="K232" s="210" t="s">
        <v>144</v>
      </c>
      <c r="L232" s="215"/>
      <c r="M232" s="216" t="s">
        <v>1</v>
      </c>
      <c r="N232" s="217" t="s">
        <v>39</v>
      </c>
      <c r="O232" s="76"/>
      <c r="P232" s="180">
        <f>O232*H232</f>
        <v>0</v>
      </c>
      <c r="Q232" s="180">
        <v>0</v>
      </c>
      <c r="R232" s="180">
        <f>Q232*H232</f>
        <v>0</v>
      </c>
      <c r="S232" s="180">
        <v>0</v>
      </c>
      <c r="T232" s="181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82" t="s">
        <v>157</v>
      </c>
      <c r="AT232" s="182" t="s">
        <v>169</v>
      </c>
      <c r="AU232" s="182" t="s">
        <v>146</v>
      </c>
      <c r="AY232" s="18" t="s">
        <v>137</v>
      </c>
      <c r="BE232" s="183">
        <f>IF(N232="základní",J232,0)</f>
        <v>0</v>
      </c>
      <c r="BF232" s="183">
        <f>IF(N232="snížená",J232,0)</f>
        <v>0</v>
      </c>
      <c r="BG232" s="183">
        <f>IF(N232="zákl. přenesená",J232,0)</f>
        <v>0</v>
      </c>
      <c r="BH232" s="183">
        <f>IF(N232="sníž. přenesená",J232,0)</f>
        <v>0</v>
      </c>
      <c r="BI232" s="183">
        <f>IF(N232="nulová",J232,0)</f>
        <v>0</v>
      </c>
      <c r="BJ232" s="18" t="s">
        <v>146</v>
      </c>
      <c r="BK232" s="183">
        <f>ROUND(I232*H232,2)</f>
        <v>0</v>
      </c>
      <c r="BL232" s="18" t="s">
        <v>188</v>
      </c>
      <c r="BM232" s="182" t="s">
        <v>290</v>
      </c>
    </row>
    <row r="233" s="2" customFormat="1" ht="16.5" customHeight="1">
      <c r="A233" s="37"/>
      <c r="B233" s="170"/>
      <c r="C233" s="171" t="s">
        <v>222</v>
      </c>
      <c r="D233" s="171" t="s">
        <v>140</v>
      </c>
      <c r="E233" s="172" t="s">
        <v>291</v>
      </c>
      <c r="F233" s="173" t="s">
        <v>292</v>
      </c>
      <c r="G233" s="174" t="s">
        <v>166</v>
      </c>
      <c r="H233" s="175">
        <v>288.39999999999998</v>
      </c>
      <c r="I233" s="176"/>
      <c r="J233" s="177">
        <f>ROUND(I233*H233,2)</f>
        <v>0</v>
      </c>
      <c r="K233" s="173" t="s">
        <v>1</v>
      </c>
      <c r="L233" s="38"/>
      <c r="M233" s="178" t="s">
        <v>1</v>
      </c>
      <c r="N233" s="179" t="s">
        <v>39</v>
      </c>
      <c r="O233" s="76"/>
      <c r="P233" s="180">
        <f>O233*H233</f>
        <v>0</v>
      </c>
      <c r="Q233" s="180">
        <v>0</v>
      </c>
      <c r="R233" s="180">
        <f>Q233*H233</f>
        <v>0</v>
      </c>
      <c r="S233" s="180">
        <v>0</v>
      </c>
      <c r="T233" s="18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82" t="s">
        <v>188</v>
      </c>
      <c r="AT233" s="182" t="s">
        <v>140</v>
      </c>
      <c r="AU233" s="182" t="s">
        <v>146</v>
      </c>
      <c r="AY233" s="18" t="s">
        <v>137</v>
      </c>
      <c r="BE233" s="183">
        <f>IF(N233="základní",J233,0)</f>
        <v>0</v>
      </c>
      <c r="BF233" s="183">
        <f>IF(N233="snížená",J233,0)</f>
        <v>0</v>
      </c>
      <c r="BG233" s="183">
        <f>IF(N233="zákl. přenesená",J233,0)</f>
        <v>0</v>
      </c>
      <c r="BH233" s="183">
        <f>IF(N233="sníž. přenesená",J233,0)</f>
        <v>0</v>
      </c>
      <c r="BI233" s="183">
        <f>IF(N233="nulová",J233,0)</f>
        <v>0</v>
      </c>
      <c r="BJ233" s="18" t="s">
        <v>146</v>
      </c>
      <c r="BK233" s="183">
        <f>ROUND(I233*H233,2)</f>
        <v>0</v>
      </c>
      <c r="BL233" s="18" t="s">
        <v>188</v>
      </c>
      <c r="BM233" s="182" t="s">
        <v>293</v>
      </c>
    </row>
    <row r="234" s="13" customFormat="1">
      <c r="A234" s="13"/>
      <c r="B234" s="184"/>
      <c r="C234" s="13"/>
      <c r="D234" s="185" t="s">
        <v>147</v>
      </c>
      <c r="E234" s="186" t="s">
        <v>1</v>
      </c>
      <c r="F234" s="187" t="s">
        <v>148</v>
      </c>
      <c r="G234" s="13"/>
      <c r="H234" s="186" t="s">
        <v>1</v>
      </c>
      <c r="I234" s="188"/>
      <c r="J234" s="13"/>
      <c r="K234" s="13"/>
      <c r="L234" s="184"/>
      <c r="M234" s="189"/>
      <c r="N234" s="190"/>
      <c r="O234" s="190"/>
      <c r="P234" s="190"/>
      <c r="Q234" s="190"/>
      <c r="R234" s="190"/>
      <c r="S234" s="190"/>
      <c r="T234" s="19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86" t="s">
        <v>147</v>
      </c>
      <c r="AU234" s="186" t="s">
        <v>146</v>
      </c>
      <c r="AV234" s="13" t="s">
        <v>80</v>
      </c>
      <c r="AW234" s="13" t="s">
        <v>30</v>
      </c>
      <c r="AX234" s="13" t="s">
        <v>73</v>
      </c>
      <c r="AY234" s="186" t="s">
        <v>137</v>
      </c>
    </row>
    <row r="235" s="14" customFormat="1">
      <c r="A235" s="14"/>
      <c r="B235" s="192"/>
      <c r="C235" s="14"/>
      <c r="D235" s="185" t="s">
        <v>147</v>
      </c>
      <c r="E235" s="193" t="s">
        <v>1</v>
      </c>
      <c r="F235" s="194" t="s">
        <v>294</v>
      </c>
      <c r="G235" s="14"/>
      <c r="H235" s="195">
        <v>198.40000000000001</v>
      </c>
      <c r="I235" s="196"/>
      <c r="J235" s="14"/>
      <c r="K235" s="14"/>
      <c r="L235" s="192"/>
      <c r="M235" s="197"/>
      <c r="N235" s="198"/>
      <c r="O235" s="198"/>
      <c r="P235" s="198"/>
      <c r="Q235" s="198"/>
      <c r="R235" s="198"/>
      <c r="S235" s="198"/>
      <c r="T235" s="19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193" t="s">
        <v>147</v>
      </c>
      <c r="AU235" s="193" t="s">
        <v>146</v>
      </c>
      <c r="AV235" s="14" t="s">
        <v>146</v>
      </c>
      <c r="AW235" s="14" t="s">
        <v>30</v>
      </c>
      <c r="AX235" s="14" t="s">
        <v>73</v>
      </c>
      <c r="AY235" s="193" t="s">
        <v>137</v>
      </c>
    </row>
    <row r="236" s="13" customFormat="1">
      <c r="A236" s="13"/>
      <c r="B236" s="184"/>
      <c r="C236" s="13"/>
      <c r="D236" s="185" t="s">
        <v>147</v>
      </c>
      <c r="E236" s="186" t="s">
        <v>1</v>
      </c>
      <c r="F236" s="187" t="s">
        <v>150</v>
      </c>
      <c r="G236" s="13"/>
      <c r="H236" s="186" t="s">
        <v>1</v>
      </c>
      <c r="I236" s="188"/>
      <c r="J236" s="13"/>
      <c r="K236" s="13"/>
      <c r="L236" s="184"/>
      <c r="M236" s="189"/>
      <c r="N236" s="190"/>
      <c r="O236" s="190"/>
      <c r="P236" s="190"/>
      <c r="Q236" s="190"/>
      <c r="R236" s="190"/>
      <c r="S236" s="190"/>
      <c r="T236" s="19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86" t="s">
        <v>147</v>
      </c>
      <c r="AU236" s="186" t="s">
        <v>146</v>
      </c>
      <c r="AV236" s="13" t="s">
        <v>80</v>
      </c>
      <c r="AW236" s="13" t="s">
        <v>30</v>
      </c>
      <c r="AX236" s="13" t="s">
        <v>73</v>
      </c>
      <c r="AY236" s="186" t="s">
        <v>137</v>
      </c>
    </row>
    <row r="237" s="14" customFormat="1">
      <c r="A237" s="14"/>
      <c r="B237" s="192"/>
      <c r="C237" s="14"/>
      <c r="D237" s="185" t="s">
        <v>147</v>
      </c>
      <c r="E237" s="193" t="s">
        <v>1</v>
      </c>
      <c r="F237" s="194" t="s">
        <v>295</v>
      </c>
      <c r="G237" s="14"/>
      <c r="H237" s="195">
        <v>90</v>
      </c>
      <c r="I237" s="196"/>
      <c r="J237" s="14"/>
      <c r="K237" s="14"/>
      <c r="L237" s="192"/>
      <c r="M237" s="197"/>
      <c r="N237" s="198"/>
      <c r="O237" s="198"/>
      <c r="P237" s="198"/>
      <c r="Q237" s="198"/>
      <c r="R237" s="198"/>
      <c r="S237" s="198"/>
      <c r="T237" s="19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193" t="s">
        <v>147</v>
      </c>
      <c r="AU237" s="193" t="s">
        <v>146</v>
      </c>
      <c r="AV237" s="14" t="s">
        <v>146</v>
      </c>
      <c r="AW237" s="14" t="s">
        <v>30</v>
      </c>
      <c r="AX237" s="14" t="s">
        <v>73</v>
      </c>
      <c r="AY237" s="193" t="s">
        <v>137</v>
      </c>
    </row>
    <row r="238" s="15" customFormat="1">
      <c r="A238" s="15"/>
      <c r="B238" s="200"/>
      <c r="C238" s="15"/>
      <c r="D238" s="185" t="s">
        <v>147</v>
      </c>
      <c r="E238" s="201" t="s">
        <v>1</v>
      </c>
      <c r="F238" s="202" t="s">
        <v>152</v>
      </c>
      <c r="G238" s="15"/>
      <c r="H238" s="203">
        <v>288.39999999999998</v>
      </c>
      <c r="I238" s="204"/>
      <c r="J238" s="15"/>
      <c r="K238" s="15"/>
      <c r="L238" s="200"/>
      <c r="M238" s="205"/>
      <c r="N238" s="206"/>
      <c r="O238" s="206"/>
      <c r="P238" s="206"/>
      <c r="Q238" s="206"/>
      <c r="R238" s="206"/>
      <c r="S238" s="206"/>
      <c r="T238" s="207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01" t="s">
        <v>147</v>
      </c>
      <c r="AU238" s="201" t="s">
        <v>146</v>
      </c>
      <c r="AV238" s="15" t="s">
        <v>145</v>
      </c>
      <c r="AW238" s="15" t="s">
        <v>30</v>
      </c>
      <c r="AX238" s="15" t="s">
        <v>80</v>
      </c>
      <c r="AY238" s="201" t="s">
        <v>137</v>
      </c>
    </row>
    <row r="239" s="2" customFormat="1" ht="16.5" customHeight="1">
      <c r="A239" s="37"/>
      <c r="B239" s="170"/>
      <c r="C239" s="171" t="s">
        <v>296</v>
      </c>
      <c r="D239" s="171" t="s">
        <v>140</v>
      </c>
      <c r="E239" s="172" t="s">
        <v>297</v>
      </c>
      <c r="F239" s="173" t="s">
        <v>298</v>
      </c>
      <c r="G239" s="174" t="s">
        <v>166</v>
      </c>
      <c r="H239" s="175">
        <v>288.39999999999998</v>
      </c>
      <c r="I239" s="176"/>
      <c r="J239" s="177">
        <f>ROUND(I239*H239,2)</f>
        <v>0</v>
      </c>
      <c r="K239" s="173" t="s">
        <v>1</v>
      </c>
      <c r="L239" s="38"/>
      <c r="M239" s="178" t="s">
        <v>1</v>
      </c>
      <c r="N239" s="179" t="s">
        <v>39</v>
      </c>
      <c r="O239" s="76"/>
      <c r="P239" s="180">
        <f>O239*H239</f>
        <v>0</v>
      </c>
      <c r="Q239" s="180">
        <v>0</v>
      </c>
      <c r="R239" s="180">
        <f>Q239*H239</f>
        <v>0</v>
      </c>
      <c r="S239" s="180">
        <v>0</v>
      </c>
      <c r="T239" s="18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82" t="s">
        <v>188</v>
      </c>
      <c r="AT239" s="182" t="s">
        <v>140</v>
      </c>
      <c r="AU239" s="182" t="s">
        <v>146</v>
      </c>
      <c r="AY239" s="18" t="s">
        <v>137</v>
      </c>
      <c r="BE239" s="183">
        <f>IF(N239="základní",J239,0)</f>
        <v>0</v>
      </c>
      <c r="BF239" s="183">
        <f>IF(N239="snížená",J239,0)</f>
        <v>0</v>
      </c>
      <c r="BG239" s="183">
        <f>IF(N239="zákl. přenesená",J239,0)</f>
        <v>0</v>
      </c>
      <c r="BH239" s="183">
        <f>IF(N239="sníž. přenesená",J239,0)</f>
        <v>0</v>
      </c>
      <c r="BI239" s="183">
        <f>IF(N239="nulová",J239,0)</f>
        <v>0</v>
      </c>
      <c r="BJ239" s="18" t="s">
        <v>146</v>
      </c>
      <c r="BK239" s="183">
        <f>ROUND(I239*H239,2)</f>
        <v>0</v>
      </c>
      <c r="BL239" s="18" t="s">
        <v>188</v>
      </c>
      <c r="BM239" s="182" t="s">
        <v>299</v>
      </c>
    </row>
    <row r="240" s="13" customFormat="1">
      <c r="A240" s="13"/>
      <c r="B240" s="184"/>
      <c r="C240" s="13"/>
      <c r="D240" s="185" t="s">
        <v>147</v>
      </c>
      <c r="E240" s="186" t="s">
        <v>1</v>
      </c>
      <c r="F240" s="187" t="s">
        <v>148</v>
      </c>
      <c r="G240" s="13"/>
      <c r="H240" s="186" t="s">
        <v>1</v>
      </c>
      <c r="I240" s="188"/>
      <c r="J240" s="13"/>
      <c r="K240" s="13"/>
      <c r="L240" s="184"/>
      <c r="M240" s="189"/>
      <c r="N240" s="190"/>
      <c r="O240" s="190"/>
      <c r="P240" s="190"/>
      <c r="Q240" s="190"/>
      <c r="R240" s="190"/>
      <c r="S240" s="190"/>
      <c r="T240" s="19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86" t="s">
        <v>147</v>
      </c>
      <c r="AU240" s="186" t="s">
        <v>146</v>
      </c>
      <c r="AV240" s="13" t="s">
        <v>80</v>
      </c>
      <c r="AW240" s="13" t="s">
        <v>30</v>
      </c>
      <c r="AX240" s="13" t="s">
        <v>73</v>
      </c>
      <c r="AY240" s="186" t="s">
        <v>137</v>
      </c>
    </row>
    <row r="241" s="14" customFormat="1">
      <c r="A241" s="14"/>
      <c r="B241" s="192"/>
      <c r="C241" s="14"/>
      <c r="D241" s="185" t="s">
        <v>147</v>
      </c>
      <c r="E241" s="193" t="s">
        <v>1</v>
      </c>
      <c r="F241" s="194" t="s">
        <v>294</v>
      </c>
      <c r="G241" s="14"/>
      <c r="H241" s="195">
        <v>198.40000000000001</v>
      </c>
      <c r="I241" s="196"/>
      <c r="J241" s="14"/>
      <c r="K241" s="14"/>
      <c r="L241" s="192"/>
      <c r="M241" s="197"/>
      <c r="N241" s="198"/>
      <c r="O241" s="198"/>
      <c r="P241" s="198"/>
      <c r="Q241" s="198"/>
      <c r="R241" s="198"/>
      <c r="S241" s="198"/>
      <c r="T241" s="19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193" t="s">
        <v>147</v>
      </c>
      <c r="AU241" s="193" t="s">
        <v>146</v>
      </c>
      <c r="AV241" s="14" t="s">
        <v>146</v>
      </c>
      <c r="AW241" s="14" t="s">
        <v>30</v>
      </c>
      <c r="AX241" s="14" t="s">
        <v>73</v>
      </c>
      <c r="AY241" s="193" t="s">
        <v>137</v>
      </c>
    </row>
    <row r="242" s="13" customFormat="1">
      <c r="A242" s="13"/>
      <c r="B242" s="184"/>
      <c r="C242" s="13"/>
      <c r="D242" s="185" t="s">
        <v>147</v>
      </c>
      <c r="E242" s="186" t="s">
        <v>1</v>
      </c>
      <c r="F242" s="187" t="s">
        <v>150</v>
      </c>
      <c r="G242" s="13"/>
      <c r="H242" s="186" t="s">
        <v>1</v>
      </c>
      <c r="I242" s="188"/>
      <c r="J242" s="13"/>
      <c r="K242" s="13"/>
      <c r="L242" s="184"/>
      <c r="M242" s="189"/>
      <c r="N242" s="190"/>
      <c r="O242" s="190"/>
      <c r="P242" s="190"/>
      <c r="Q242" s="190"/>
      <c r="R242" s="190"/>
      <c r="S242" s="190"/>
      <c r="T242" s="19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86" t="s">
        <v>147</v>
      </c>
      <c r="AU242" s="186" t="s">
        <v>146</v>
      </c>
      <c r="AV242" s="13" t="s">
        <v>80</v>
      </c>
      <c r="AW242" s="13" t="s">
        <v>30</v>
      </c>
      <c r="AX242" s="13" t="s">
        <v>73</v>
      </c>
      <c r="AY242" s="186" t="s">
        <v>137</v>
      </c>
    </row>
    <row r="243" s="14" customFormat="1">
      <c r="A243" s="14"/>
      <c r="B243" s="192"/>
      <c r="C243" s="14"/>
      <c r="D243" s="185" t="s">
        <v>147</v>
      </c>
      <c r="E243" s="193" t="s">
        <v>1</v>
      </c>
      <c r="F243" s="194" t="s">
        <v>295</v>
      </c>
      <c r="G243" s="14"/>
      <c r="H243" s="195">
        <v>90</v>
      </c>
      <c r="I243" s="196"/>
      <c r="J243" s="14"/>
      <c r="K243" s="14"/>
      <c r="L243" s="192"/>
      <c r="M243" s="197"/>
      <c r="N243" s="198"/>
      <c r="O243" s="198"/>
      <c r="P243" s="198"/>
      <c r="Q243" s="198"/>
      <c r="R243" s="198"/>
      <c r="S243" s="198"/>
      <c r="T243" s="19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193" t="s">
        <v>147</v>
      </c>
      <c r="AU243" s="193" t="s">
        <v>146</v>
      </c>
      <c r="AV243" s="14" t="s">
        <v>146</v>
      </c>
      <c r="AW243" s="14" t="s">
        <v>30</v>
      </c>
      <c r="AX243" s="14" t="s">
        <v>73</v>
      </c>
      <c r="AY243" s="193" t="s">
        <v>137</v>
      </c>
    </row>
    <row r="244" s="15" customFormat="1">
      <c r="A244" s="15"/>
      <c r="B244" s="200"/>
      <c r="C244" s="15"/>
      <c r="D244" s="185" t="s">
        <v>147</v>
      </c>
      <c r="E244" s="201" t="s">
        <v>1</v>
      </c>
      <c r="F244" s="202" t="s">
        <v>152</v>
      </c>
      <c r="G244" s="15"/>
      <c r="H244" s="203">
        <v>288.39999999999998</v>
      </c>
      <c r="I244" s="204"/>
      <c r="J244" s="15"/>
      <c r="K244" s="15"/>
      <c r="L244" s="200"/>
      <c r="M244" s="205"/>
      <c r="N244" s="206"/>
      <c r="O244" s="206"/>
      <c r="P244" s="206"/>
      <c r="Q244" s="206"/>
      <c r="R244" s="206"/>
      <c r="S244" s="206"/>
      <c r="T244" s="207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01" t="s">
        <v>147</v>
      </c>
      <c r="AU244" s="201" t="s">
        <v>146</v>
      </c>
      <c r="AV244" s="15" t="s">
        <v>145</v>
      </c>
      <c r="AW244" s="15" t="s">
        <v>30</v>
      </c>
      <c r="AX244" s="15" t="s">
        <v>80</v>
      </c>
      <c r="AY244" s="201" t="s">
        <v>137</v>
      </c>
    </row>
    <row r="245" s="2" customFormat="1" ht="24.15" customHeight="1">
      <c r="A245" s="37"/>
      <c r="B245" s="170"/>
      <c r="C245" s="171" t="s">
        <v>300</v>
      </c>
      <c r="D245" s="171" t="s">
        <v>140</v>
      </c>
      <c r="E245" s="172" t="s">
        <v>301</v>
      </c>
      <c r="F245" s="173" t="s">
        <v>302</v>
      </c>
      <c r="G245" s="174" t="s">
        <v>303</v>
      </c>
      <c r="H245" s="175">
        <v>1</v>
      </c>
      <c r="I245" s="176"/>
      <c r="J245" s="177">
        <f>ROUND(I245*H245,2)</f>
        <v>0</v>
      </c>
      <c r="K245" s="173" t="s">
        <v>1</v>
      </c>
      <c r="L245" s="38"/>
      <c r="M245" s="178" t="s">
        <v>1</v>
      </c>
      <c r="N245" s="179" t="s">
        <v>39</v>
      </c>
      <c r="O245" s="76"/>
      <c r="P245" s="180">
        <f>O245*H245</f>
        <v>0</v>
      </c>
      <c r="Q245" s="180">
        <v>0</v>
      </c>
      <c r="R245" s="180">
        <f>Q245*H245</f>
        <v>0</v>
      </c>
      <c r="S245" s="180">
        <v>0</v>
      </c>
      <c r="T245" s="18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82" t="s">
        <v>188</v>
      </c>
      <c r="AT245" s="182" t="s">
        <v>140</v>
      </c>
      <c r="AU245" s="182" t="s">
        <v>146</v>
      </c>
      <c r="AY245" s="18" t="s">
        <v>137</v>
      </c>
      <c r="BE245" s="183">
        <f>IF(N245="základní",J245,0)</f>
        <v>0</v>
      </c>
      <c r="BF245" s="183">
        <f>IF(N245="snížená",J245,0)</f>
        <v>0</v>
      </c>
      <c r="BG245" s="183">
        <f>IF(N245="zákl. přenesená",J245,0)</f>
        <v>0</v>
      </c>
      <c r="BH245" s="183">
        <f>IF(N245="sníž. přenesená",J245,0)</f>
        <v>0</v>
      </c>
      <c r="BI245" s="183">
        <f>IF(N245="nulová",J245,0)</f>
        <v>0</v>
      </c>
      <c r="BJ245" s="18" t="s">
        <v>146</v>
      </c>
      <c r="BK245" s="183">
        <f>ROUND(I245*H245,2)</f>
        <v>0</v>
      </c>
      <c r="BL245" s="18" t="s">
        <v>188</v>
      </c>
      <c r="BM245" s="182" t="s">
        <v>394</v>
      </c>
    </row>
    <row r="246" s="2" customFormat="1" ht="37.8" customHeight="1">
      <c r="A246" s="37"/>
      <c r="B246" s="170"/>
      <c r="C246" s="171" t="s">
        <v>157</v>
      </c>
      <c r="D246" s="171" t="s">
        <v>140</v>
      </c>
      <c r="E246" s="172" t="s">
        <v>305</v>
      </c>
      <c r="F246" s="173" t="s">
        <v>306</v>
      </c>
      <c r="G246" s="174" t="s">
        <v>155</v>
      </c>
      <c r="H246" s="175">
        <v>24</v>
      </c>
      <c r="I246" s="176"/>
      <c r="J246" s="177">
        <f>ROUND(I246*H246,2)</f>
        <v>0</v>
      </c>
      <c r="K246" s="173" t="s">
        <v>144</v>
      </c>
      <c r="L246" s="38"/>
      <c r="M246" s="178" t="s">
        <v>1</v>
      </c>
      <c r="N246" s="179" t="s">
        <v>39</v>
      </c>
      <c r="O246" s="76"/>
      <c r="P246" s="180">
        <f>O246*H246</f>
        <v>0</v>
      </c>
      <c r="Q246" s="180">
        <v>0</v>
      </c>
      <c r="R246" s="180">
        <f>Q246*H246</f>
        <v>0</v>
      </c>
      <c r="S246" s="180">
        <v>0</v>
      </c>
      <c r="T246" s="18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82" t="s">
        <v>188</v>
      </c>
      <c r="AT246" s="182" t="s">
        <v>140</v>
      </c>
      <c r="AU246" s="182" t="s">
        <v>146</v>
      </c>
      <c r="AY246" s="18" t="s">
        <v>137</v>
      </c>
      <c r="BE246" s="183">
        <f>IF(N246="základní",J246,0)</f>
        <v>0</v>
      </c>
      <c r="BF246" s="183">
        <f>IF(N246="snížená",J246,0)</f>
        <v>0</v>
      </c>
      <c r="BG246" s="183">
        <f>IF(N246="zákl. přenesená",J246,0)</f>
        <v>0</v>
      </c>
      <c r="BH246" s="183">
        <f>IF(N246="sníž. přenesená",J246,0)</f>
        <v>0</v>
      </c>
      <c r="BI246" s="183">
        <f>IF(N246="nulová",J246,0)</f>
        <v>0</v>
      </c>
      <c r="BJ246" s="18" t="s">
        <v>146</v>
      </c>
      <c r="BK246" s="183">
        <f>ROUND(I246*H246,2)</f>
        <v>0</v>
      </c>
      <c r="BL246" s="18" t="s">
        <v>188</v>
      </c>
      <c r="BM246" s="182" t="s">
        <v>307</v>
      </c>
    </row>
    <row r="247" s="14" customFormat="1">
      <c r="A247" s="14"/>
      <c r="B247" s="192"/>
      <c r="C247" s="14"/>
      <c r="D247" s="185" t="s">
        <v>147</v>
      </c>
      <c r="E247" s="193" t="s">
        <v>1</v>
      </c>
      <c r="F247" s="194" t="s">
        <v>271</v>
      </c>
      <c r="G247" s="14"/>
      <c r="H247" s="195">
        <v>24</v>
      </c>
      <c r="I247" s="196"/>
      <c r="J247" s="14"/>
      <c r="K247" s="14"/>
      <c r="L247" s="192"/>
      <c r="M247" s="197"/>
      <c r="N247" s="198"/>
      <c r="O247" s="198"/>
      <c r="P247" s="198"/>
      <c r="Q247" s="198"/>
      <c r="R247" s="198"/>
      <c r="S247" s="198"/>
      <c r="T247" s="19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193" t="s">
        <v>147</v>
      </c>
      <c r="AU247" s="193" t="s">
        <v>146</v>
      </c>
      <c r="AV247" s="14" t="s">
        <v>146</v>
      </c>
      <c r="AW247" s="14" t="s">
        <v>30</v>
      </c>
      <c r="AX247" s="14" t="s">
        <v>73</v>
      </c>
      <c r="AY247" s="193" t="s">
        <v>137</v>
      </c>
    </row>
    <row r="248" s="15" customFormat="1">
      <c r="A248" s="15"/>
      <c r="B248" s="200"/>
      <c r="C248" s="15"/>
      <c r="D248" s="185" t="s">
        <v>147</v>
      </c>
      <c r="E248" s="201" t="s">
        <v>1</v>
      </c>
      <c r="F248" s="202" t="s">
        <v>152</v>
      </c>
      <c r="G248" s="15"/>
      <c r="H248" s="203">
        <v>24</v>
      </c>
      <c r="I248" s="204"/>
      <c r="J248" s="15"/>
      <c r="K248" s="15"/>
      <c r="L248" s="200"/>
      <c r="M248" s="205"/>
      <c r="N248" s="206"/>
      <c r="O248" s="206"/>
      <c r="P248" s="206"/>
      <c r="Q248" s="206"/>
      <c r="R248" s="206"/>
      <c r="S248" s="206"/>
      <c r="T248" s="207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01" t="s">
        <v>147</v>
      </c>
      <c r="AU248" s="201" t="s">
        <v>146</v>
      </c>
      <c r="AV248" s="15" t="s">
        <v>145</v>
      </c>
      <c r="AW248" s="15" t="s">
        <v>30</v>
      </c>
      <c r="AX248" s="15" t="s">
        <v>80</v>
      </c>
      <c r="AY248" s="201" t="s">
        <v>137</v>
      </c>
    </row>
    <row r="249" s="2" customFormat="1" ht="44.25" customHeight="1">
      <c r="A249" s="37"/>
      <c r="B249" s="170"/>
      <c r="C249" s="171" t="s">
        <v>308</v>
      </c>
      <c r="D249" s="171" t="s">
        <v>140</v>
      </c>
      <c r="E249" s="172" t="s">
        <v>309</v>
      </c>
      <c r="F249" s="173" t="s">
        <v>310</v>
      </c>
      <c r="G249" s="174" t="s">
        <v>155</v>
      </c>
      <c r="H249" s="175">
        <v>32</v>
      </c>
      <c r="I249" s="176"/>
      <c r="J249" s="177">
        <f>ROUND(I249*H249,2)</f>
        <v>0</v>
      </c>
      <c r="K249" s="173" t="s">
        <v>144</v>
      </c>
      <c r="L249" s="38"/>
      <c r="M249" s="178" t="s">
        <v>1</v>
      </c>
      <c r="N249" s="179" t="s">
        <v>39</v>
      </c>
      <c r="O249" s="76"/>
      <c r="P249" s="180">
        <f>O249*H249</f>
        <v>0</v>
      </c>
      <c r="Q249" s="180">
        <v>0</v>
      </c>
      <c r="R249" s="180">
        <f>Q249*H249</f>
        <v>0</v>
      </c>
      <c r="S249" s="180">
        <v>0</v>
      </c>
      <c r="T249" s="18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82" t="s">
        <v>188</v>
      </c>
      <c r="AT249" s="182" t="s">
        <v>140</v>
      </c>
      <c r="AU249" s="182" t="s">
        <v>146</v>
      </c>
      <c r="AY249" s="18" t="s">
        <v>137</v>
      </c>
      <c r="BE249" s="183">
        <f>IF(N249="základní",J249,0)</f>
        <v>0</v>
      </c>
      <c r="BF249" s="183">
        <f>IF(N249="snížená",J249,0)</f>
        <v>0</v>
      </c>
      <c r="BG249" s="183">
        <f>IF(N249="zákl. přenesená",J249,0)</f>
        <v>0</v>
      </c>
      <c r="BH249" s="183">
        <f>IF(N249="sníž. přenesená",J249,0)</f>
        <v>0</v>
      </c>
      <c r="BI249" s="183">
        <f>IF(N249="nulová",J249,0)</f>
        <v>0</v>
      </c>
      <c r="BJ249" s="18" t="s">
        <v>146</v>
      </c>
      <c r="BK249" s="183">
        <f>ROUND(I249*H249,2)</f>
        <v>0</v>
      </c>
      <c r="BL249" s="18" t="s">
        <v>188</v>
      </c>
      <c r="BM249" s="182" t="s">
        <v>311</v>
      </c>
    </row>
    <row r="250" s="2" customFormat="1" ht="21.75" customHeight="1">
      <c r="A250" s="37"/>
      <c r="B250" s="170"/>
      <c r="C250" s="208" t="s">
        <v>234</v>
      </c>
      <c r="D250" s="208" t="s">
        <v>169</v>
      </c>
      <c r="E250" s="209" t="s">
        <v>312</v>
      </c>
      <c r="F250" s="210" t="s">
        <v>313</v>
      </c>
      <c r="G250" s="211" t="s">
        <v>166</v>
      </c>
      <c r="H250" s="212">
        <v>77</v>
      </c>
      <c r="I250" s="213"/>
      <c r="J250" s="214">
        <f>ROUND(I250*H250,2)</f>
        <v>0</v>
      </c>
      <c r="K250" s="210" t="s">
        <v>144</v>
      </c>
      <c r="L250" s="215"/>
      <c r="M250" s="216" t="s">
        <v>1</v>
      </c>
      <c r="N250" s="217" t="s">
        <v>39</v>
      </c>
      <c r="O250" s="76"/>
      <c r="P250" s="180">
        <f>O250*H250</f>
        <v>0</v>
      </c>
      <c r="Q250" s="180">
        <v>0</v>
      </c>
      <c r="R250" s="180">
        <f>Q250*H250</f>
        <v>0</v>
      </c>
      <c r="S250" s="180">
        <v>0</v>
      </c>
      <c r="T250" s="18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2" t="s">
        <v>157</v>
      </c>
      <c r="AT250" s="182" t="s">
        <v>169</v>
      </c>
      <c r="AU250" s="182" t="s">
        <v>146</v>
      </c>
      <c r="AY250" s="18" t="s">
        <v>137</v>
      </c>
      <c r="BE250" s="183">
        <f>IF(N250="základní",J250,0)</f>
        <v>0</v>
      </c>
      <c r="BF250" s="183">
        <f>IF(N250="snížená",J250,0)</f>
        <v>0</v>
      </c>
      <c r="BG250" s="183">
        <f>IF(N250="zákl. přenesená",J250,0)</f>
        <v>0</v>
      </c>
      <c r="BH250" s="183">
        <f>IF(N250="sníž. přenesená",J250,0)</f>
        <v>0</v>
      </c>
      <c r="BI250" s="183">
        <f>IF(N250="nulová",J250,0)</f>
        <v>0</v>
      </c>
      <c r="BJ250" s="18" t="s">
        <v>146</v>
      </c>
      <c r="BK250" s="183">
        <f>ROUND(I250*H250,2)</f>
        <v>0</v>
      </c>
      <c r="BL250" s="18" t="s">
        <v>188</v>
      </c>
      <c r="BM250" s="182" t="s">
        <v>314</v>
      </c>
    </row>
    <row r="251" s="14" customFormat="1">
      <c r="A251" s="14"/>
      <c r="B251" s="192"/>
      <c r="C251" s="14"/>
      <c r="D251" s="185" t="s">
        <v>147</v>
      </c>
      <c r="E251" s="193" t="s">
        <v>1</v>
      </c>
      <c r="F251" s="194" t="s">
        <v>315</v>
      </c>
      <c r="G251" s="14"/>
      <c r="H251" s="195">
        <v>56</v>
      </c>
      <c r="I251" s="196"/>
      <c r="J251" s="14"/>
      <c r="K251" s="14"/>
      <c r="L251" s="192"/>
      <c r="M251" s="197"/>
      <c r="N251" s="198"/>
      <c r="O251" s="198"/>
      <c r="P251" s="198"/>
      <c r="Q251" s="198"/>
      <c r="R251" s="198"/>
      <c r="S251" s="198"/>
      <c r="T251" s="19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193" t="s">
        <v>147</v>
      </c>
      <c r="AU251" s="193" t="s">
        <v>146</v>
      </c>
      <c r="AV251" s="14" t="s">
        <v>146</v>
      </c>
      <c r="AW251" s="14" t="s">
        <v>30</v>
      </c>
      <c r="AX251" s="14" t="s">
        <v>73</v>
      </c>
      <c r="AY251" s="193" t="s">
        <v>137</v>
      </c>
    </row>
    <row r="252" s="14" customFormat="1">
      <c r="A252" s="14"/>
      <c r="B252" s="192"/>
      <c r="C252" s="14"/>
      <c r="D252" s="185" t="s">
        <v>147</v>
      </c>
      <c r="E252" s="193" t="s">
        <v>1</v>
      </c>
      <c r="F252" s="194" t="s">
        <v>316</v>
      </c>
      <c r="G252" s="14"/>
      <c r="H252" s="195">
        <v>21</v>
      </c>
      <c r="I252" s="196"/>
      <c r="J252" s="14"/>
      <c r="K252" s="14"/>
      <c r="L252" s="192"/>
      <c r="M252" s="197"/>
      <c r="N252" s="198"/>
      <c r="O252" s="198"/>
      <c r="P252" s="198"/>
      <c r="Q252" s="198"/>
      <c r="R252" s="198"/>
      <c r="S252" s="198"/>
      <c r="T252" s="19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193" t="s">
        <v>147</v>
      </c>
      <c r="AU252" s="193" t="s">
        <v>146</v>
      </c>
      <c r="AV252" s="14" t="s">
        <v>146</v>
      </c>
      <c r="AW252" s="14" t="s">
        <v>30</v>
      </c>
      <c r="AX252" s="14" t="s">
        <v>73</v>
      </c>
      <c r="AY252" s="193" t="s">
        <v>137</v>
      </c>
    </row>
    <row r="253" s="15" customFormat="1">
      <c r="A253" s="15"/>
      <c r="B253" s="200"/>
      <c r="C253" s="15"/>
      <c r="D253" s="185" t="s">
        <v>147</v>
      </c>
      <c r="E253" s="201" t="s">
        <v>1</v>
      </c>
      <c r="F253" s="202" t="s">
        <v>152</v>
      </c>
      <c r="G253" s="15"/>
      <c r="H253" s="203">
        <v>77</v>
      </c>
      <c r="I253" s="204"/>
      <c r="J253" s="15"/>
      <c r="K253" s="15"/>
      <c r="L253" s="200"/>
      <c r="M253" s="205"/>
      <c r="N253" s="206"/>
      <c r="O253" s="206"/>
      <c r="P253" s="206"/>
      <c r="Q253" s="206"/>
      <c r="R253" s="206"/>
      <c r="S253" s="206"/>
      <c r="T253" s="207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01" t="s">
        <v>147</v>
      </c>
      <c r="AU253" s="201" t="s">
        <v>146</v>
      </c>
      <c r="AV253" s="15" t="s">
        <v>145</v>
      </c>
      <c r="AW253" s="15" t="s">
        <v>30</v>
      </c>
      <c r="AX253" s="15" t="s">
        <v>80</v>
      </c>
      <c r="AY253" s="201" t="s">
        <v>137</v>
      </c>
    </row>
    <row r="254" s="2" customFormat="1" ht="16.5" customHeight="1">
      <c r="A254" s="37"/>
      <c r="B254" s="170"/>
      <c r="C254" s="208" t="s">
        <v>317</v>
      </c>
      <c r="D254" s="208" t="s">
        <v>169</v>
      </c>
      <c r="E254" s="209" t="s">
        <v>318</v>
      </c>
      <c r="F254" s="210" t="s">
        <v>319</v>
      </c>
      <c r="G254" s="211" t="s">
        <v>247</v>
      </c>
      <c r="H254" s="212">
        <v>56</v>
      </c>
      <c r="I254" s="213"/>
      <c r="J254" s="214">
        <f>ROUND(I254*H254,2)</f>
        <v>0</v>
      </c>
      <c r="K254" s="210" t="s">
        <v>144</v>
      </c>
      <c r="L254" s="215"/>
      <c r="M254" s="216" t="s">
        <v>1</v>
      </c>
      <c r="N254" s="217" t="s">
        <v>39</v>
      </c>
      <c r="O254" s="76"/>
      <c r="P254" s="180">
        <f>O254*H254</f>
        <v>0</v>
      </c>
      <c r="Q254" s="180">
        <v>0</v>
      </c>
      <c r="R254" s="180">
        <f>Q254*H254</f>
        <v>0</v>
      </c>
      <c r="S254" s="180">
        <v>0</v>
      </c>
      <c r="T254" s="18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82" t="s">
        <v>157</v>
      </c>
      <c r="AT254" s="182" t="s">
        <v>169</v>
      </c>
      <c r="AU254" s="182" t="s">
        <v>146</v>
      </c>
      <c r="AY254" s="18" t="s">
        <v>137</v>
      </c>
      <c r="BE254" s="183">
        <f>IF(N254="základní",J254,0)</f>
        <v>0</v>
      </c>
      <c r="BF254" s="183">
        <f>IF(N254="snížená",J254,0)</f>
        <v>0</v>
      </c>
      <c r="BG254" s="183">
        <f>IF(N254="zákl. přenesená",J254,0)</f>
        <v>0</v>
      </c>
      <c r="BH254" s="183">
        <f>IF(N254="sníž. přenesená",J254,0)</f>
        <v>0</v>
      </c>
      <c r="BI254" s="183">
        <f>IF(N254="nulová",J254,0)</f>
        <v>0</v>
      </c>
      <c r="BJ254" s="18" t="s">
        <v>146</v>
      </c>
      <c r="BK254" s="183">
        <f>ROUND(I254*H254,2)</f>
        <v>0</v>
      </c>
      <c r="BL254" s="18" t="s">
        <v>188</v>
      </c>
      <c r="BM254" s="182" t="s">
        <v>320</v>
      </c>
    </row>
    <row r="255" s="14" customFormat="1">
      <c r="A255" s="14"/>
      <c r="B255" s="192"/>
      <c r="C255" s="14"/>
      <c r="D255" s="185" t="s">
        <v>147</v>
      </c>
      <c r="E255" s="193" t="s">
        <v>1</v>
      </c>
      <c r="F255" s="194" t="s">
        <v>321</v>
      </c>
      <c r="G255" s="14"/>
      <c r="H255" s="195">
        <v>56</v>
      </c>
      <c r="I255" s="196"/>
      <c r="J255" s="14"/>
      <c r="K255" s="14"/>
      <c r="L255" s="192"/>
      <c r="M255" s="197"/>
      <c r="N255" s="198"/>
      <c r="O255" s="198"/>
      <c r="P255" s="198"/>
      <c r="Q255" s="198"/>
      <c r="R255" s="198"/>
      <c r="S255" s="198"/>
      <c r="T255" s="19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193" t="s">
        <v>147</v>
      </c>
      <c r="AU255" s="193" t="s">
        <v>146</v>
      </c>
      <c r="AV255" s="14" t="s">
        <v>146</v>
      </c>
      <c r="AW255" s="14" t="s">
        <v>30</v>
      </c>
      <c r="AX255" s="14" t="s">
        <v>73</v>
      </c>
      <c r="AY255" s="193" t="s">
        <v>137</v>
      </c>
    </row>
    <row r="256" s="15" customFormat="1">
      <c r="A256" s="15"/>
      <c r="B256" s="200"/>
      <c r="C256" s="15"/>
      <c r="D256" s="185" t="s">
        <v>147</v>
      </c>
      <c r="E256" s="201" t="s">
        <v>1</v>
      </c>
      <c r="F256" s="202" t="s">
        <v>152</v>
      </c>
      <c r="G256" s="15"/>
      <c r="H256" s="203">
        <v>56</v>
      </c>
      <c r="I256" s="204"/>
      <c r="J256" s="15"/>
      <c r="K256" s="15"/>
      <c r="L256" s="200"/>
      <c r="M256" s="205"/>
      <c r="N256" s="206"/>
      <c r="O256" s="206"/>
      <c r="P256" s="206"/>
      <c r="Q256" s="206"/>
      <c r="R256" s="206"/>
      <c r="S256" s="206"/>
      <c r="T256" s="207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01" t="s">
        <v>147</v>
      </c>
      <c r="AU256" s="201" t="s">
        <v>146</v>
      </c>
      <c r="AV256" s="15" t="s">
        <v>145</v>
      </c>
      <c r="AW256" s="15" t="s">
        <v>30</v>
      </c>
      <c r="AX256" s="15" t="s">
        <v>80</v>
      </c>
      <c r="AY256" s="201" t="s">
        <v>137</v>
      </c>
    </row>
    <row r="257" s="2" customFormat="1" ht="49.05" customHeight="1">
      <c r="A257" s="37"/>
      <c r="B257" s="170"/>
      <c r="C257" s="171" t="s">
        <v>238</v>
      </c>
      <c r="D257" s="171" t="s">
        <v>140</v>
      </c>
      <c r="E257" s="172" t="s">
        <v>322</v>
      </c>
      <c r="F257" s="173" t="s">
        <v>323</v>
      </c>
      <c r="G257" s="174" t="s">
        <v>210</v>
      </c>
      <c r="H257" s="175">
        <v>3.4830000000000001</v>
      </c>
      <c r="I257" s="176"/>
      <c r="J257" s="177">
        <f>ROUND(I257*H257,2)</f>
        <v>0</v>
      </c>
      <c r="K257" s="173" t="s">
        <v>144</v>
      </c>
      <c r="L257" s="38"/>
      <c r="M257" s="178" t="s">
        <v>1</v>
      </c>
      <c r="N257" s="179" t="s">
        <v>39</v>
      </c>
      <c r="O257" s="76"/>
      <c r="P257" s="180">
        <f>O257*H257</f>
        <v>0</v>
      </c>
      <c r="Q257" s="180">
        <v>0</v>
      </c>
      <c r="R257" s="180">
        <f>Q257*H257</f>
        <v>0</v>
      </c>
      <c r="S257" s="180">
        <v>0</v>
      </c>
      <c r="T257" s="18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82" t="s">
        <v>188</v>
      </c>
      <c r="AT257" s="182" t="s">
        <v>140</v>
      </c>
      <c r="AU257" s="182" t="s">
        <v>146</v>
      </c>
      <c r="AY257" s="18" t="s">
        <v>137</v>
      </c>
      <c r="BE257" s="183">
        <f>IF(N257="základní",J257,0)</f>
        <v>0</v>
      </c>
      <c r="BF257" s="183">
        <f>IF(N257="snížená",J257,0)</f>
        <v>0</v>
      </c>
      <c r="BG257" s="183">
        <f>IF(N257="zákl. přenesená",J257,0)</f>
        <v>0</v>
      </c>
      <c r="BH257" s="183">
        <f>IF(N257="sníž. přenesená",J257,0)</f>
        <v>0</v>
      </c>
      <c r="BI257" s="183">
        <f>IF(N257="nulová",J257,0)</f>
        <v>0</v>
      </c>
      <c r="BJ257" s="18" t="s">
        <v>146</v>
      </c>
      <c r="BK257" s="183">
        <f>ROUND(I257*H257,2)</f>
        <v>0</v>
      </c>
      <c r="BL257" s="18" t="s">
        <v>188</v>
      </c>
      <c r="BM257" s="182" t="s">
        <v>324</v>
      </c>
    </row>
    <row r="258" s="2" customFormat="1" ht="49.05" customHeight="1">
      <c r="A258" s="37"/>
      <c r="B258" s="170"/>
      <c r="C258" s="171" t="s">
        <v>325</v>
      </c>
      <c r="D258" s="171" t="s">
        <v>140</v>
      </c>
      <c r="E258" s="172" t="s">
        <v>326</v>
      </c>
      <c r="F258" s="173" t="s">
        <v>327</v>
      </c>
      <c r="G258" s="174" t="s">
        <v>210</v>
      </c>
      <c r="H258" s="175">
        <v>3.4830000000000001</v>
      </c>
      <c r="I258" s="176"/>
      <c r="J258" s="177">
        <f>ROUND(I258*H258,2)</f>
        <v>0</v>
      </c>
      <c r="K258" s="173" t="s">
        <v>144</v>
      </c>
      <c r="L258" s="38"/>
      <c r="M258" s="178" t="s">
        <v>1</v>
      </c>
      <c r="N258" s="179" t="s">
        <v>39</v>
      </c>
      <c r="O258" s="76"/>
      <c r="P258" s="180">
        <f>O258*H258</f>
        <v>0</v>
      </c>
      <c r="Q258" s="180">
        <v>0</v>
      </c>
      <c r="R258" s="180">
        <f>Q258*H258</f>
        <v>0</v>
      </c>
      <c r="S258" s="180">
        <v>0</v>
      </c>
      <c r="T258" s="18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82" t="s">
        <v>188</v>
      </c>
      <c r="AT258" s="182" t="s">
        <v>140</v>
      </c>
      <c r="AU258" s="182" t="s">
        <v>146</v>
      </c>
      <c r="AY258" s="18" t="s">
        <v>137</v>
      </c>
      <c r="BE258" s="183">
        <f>IF(N258="základní",J258,0)</f>
        <v>0</v>
      </c>
      <c r="BF258" s="183">
        <f>IF(N258="snížená",J258,0)</f>
        <v>0</v>
      </c>
      <c r="BG258" s="183">
        <f>IF(N258="zákl. přenesená",J258,0)</f>
        <v>0</v>
      </c>
      <c r="BH258" s="183">
        <f>IF(N258="sníž. přenesená",J258,0)</f>
        <v>0</v>
      </c>
      <c r="BI258" s="183">
        <f>IF(N258="nulová",J258,0)</f>
        <v>0</v>
      </c>
      <c r="BJ258" s="18" t="s">
        <v>146</v>
      </c>
      <c r="BK258" s="183">
        <f>ROUND(I258*H258,2)</f>
        <v>0</v>
      </c>
      <c r="BL258" s="18" t="s">
        <v>188</v>
      </c>
      <c r="BM258" s="182" t="s">
        <v>328</v>
      </c>
    </row>
    <row r="259" s="12" customFormat="1" ht="22.8" customHeight="1">
      <c r="A259" s="12"/>
      <c r="B259" s="157"/>
      <c r="C259" s="12"/>
      <c r="D259" s="158" t="s">
        <v>72</v>
      </c>
      <c r="E259" s="168" t="s">
        <v>329</v>
      </c>
      <c r="F259" s="168" t="s">
        <v>330</v>
      </c>
      <c r="G259" s="12"/>
      <c r="H259" s="12"/>
      <c r="I259" s="160"/>
      <c r="J259" s="169">
        <f>BK259</f>
        <v>0</v>
      </c>
      <c r="K259" s="12"/>
      <c r="L259" s="157"/>
      <c r="M259" s="162"/>
      <c r="N259" s="163"/>
      <c r="O259" s="163"/>
      <c r="P259" s="164">
        <f>SUM(P260:P274)</f>
        <v>0</v>
      </c>
      <c r="Q259" s="163"/>
      <c r="R259" s="164">
        <f>SUM(R260:R274)</f>
        <v>0</v>
      </c>
      <c r="S259" s="163"/>
      <c r="T259" s="165">
        <f>SUM(T260:T274)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158" t="s">
        <v>146</v>
      </c>
      <c r="AT259" s="166" t="s">
        <v>72</v>
      </c>
      <c r="AU259" s="166" t="s">
        <v>80</v>
      </c>
      <c r="AY259" s="158" t="s">
        <v>137</v>
      </c>
      <c r="BK259" s="167">
        <f>SUM(BK260:BK274)</f>
        <v>0</v>
      </c>
    </row>
    <row r="260" s="2" customFormat="1" ht="37.8" customHeight="1">
      <c r="A260" s="37"/>
      <c r="B260" s="170"/>
      <c r="C260" s="171" t="s">
        <v>242</v>
      </c>
      <c r="D260" s="171" t="s">
        <v>140</v>
      </c>
      <c r="E260" s="172" t="s">
        <v>331</v>
      </c>
      <c r="F260" s="173" t="s">
        <v>332</v>
      </c>
      <c r="G260" s="174" t="s">
        <v>143</v>
      </c>
      <c r="H260" s="175">
        <v>44.393999999999998</v>
      </c>
      <c r="I260" s="176"/>
      <c r="J260" s="177">
        <f>ROUND(I260*H260,2)</f>
        <v>0</v>
      </c>
      <c r="K260" s="173" t="s">
        <v>144</v>
      </c>
      <c r="L260" s="38"/>
      <c r="M260" s="178" t="s">
        <v>1</v>
      </c>
      <c r="N260" s="179" t="s">
        <v>39</v>
      </c>
      <c r="O260" s="76"/>
      <c r="P260" s="180">
        <f>O260*H260</f>
        <v>0</v>
      </c>
      <c r="Q260" s="180">
        <v>0</v>
      </c>
      <c r="R260" s="180">
        <f>Q260*H260</f>
        <v>0</v>
      </c>
      <c r="S260" s="180">
        <v>0</v>
      </c>
      <c r="T260" s="18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2" t="s">
        <v>188</v>
      </c>
      <c r="AT260" s="182" t="s">
        <v>140</v>
      </c>
      <c r="AU260" s="182" t="s">
        <v>146</v>
      </c>
      <c r="AY260" s="18" t="s">
        <v>137</v>
      </c>
      <c r="BE260" s="183">
        <f>IF(N260="základní",J260,0)</f>
        <v>0</v>
      </c>
      <c r="BF260" s="183">
        <f>IF(N260="snížená",J260,0)</f>
        <v>0</v>
      </c>
      <c r="BG260" s="183">
        <f>IF(N260="zákl. přenesená",J260,0)</f>
        <v>0</v>
      </c>
      <c r="BH260" s="183">
        <f>IF(N260="sníž. přenesená",J260,0)</f>
        <v>0</v>
      </c>
      <c r="BI260" s="183">
        <f>IF(N260="nulová",J260,0)</f>
        <v>0</v>
      </c>
      <c r="BJ260" s="18" t="s">
        <v>146</v>
      </c>
      <c r="BK260" s="183">
        <f>ROUND(I260*H260,2)</f>
        <v>0</v>
      </c>
      <c r="BL260" s="18" t="s">
        <v>188</v>
      </c>
      <c r="BM260" s="182" t="s">
        <v>333</v>
      </c>
    </row>
    <row r="261" s="2" customFormat="1">
      <c r="A261" s="37"/>
      <c r="B261" s="38"/>
      <c r="C261" s="37"/>
      <c r="D261" s="185" t="s">
        <v>254</v>
      </c>
      <c r="E261" s="37"/>
      <c r="F261" s="218" t="s">
        <v>334</v>
      </c>
      <c r="G261" s="37"/>
      <c r="H261" s="37"/>
      <c r="I261" s="219"/>
      <c r="J261" s="37"/>
      <c r="K261" s="37"/>
      <c r="L261" s="38"/>
      <c r="M261" s="220"/>
      <c r="N261" s="221"/>
      <c r="O261" s="76"/>
      <c r="P261" s="76"/>
      <c r="Q261" s="76"/>
      <c r="R261" s="76"/>
      <c r="S261" s="76"/>
      <c r="T261" s="7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8" t="s">
        <v>254</v>
      </c>
      <c r="AU261" s="18" t="s">
        <v>146</v>
      </c>
    </row>
    <row r="262" s="13" customFormat="1">
      <c r="A262" s="13"/>
      <c r="B262" s="184"/>
      <c r="C262" s="13"/>
      <c r="D262" s="185" t="s">
        <v>147</v>
      </c>
      <c r="E262" s="186" t="s">
        <v>1</v>
      </c>
      <c r="F262" s="187" t="s">
        <v>156</v>
      </c>
      <c r="G262" s="13"/>
      <c r="H262" s="186" t="s">
        <v>1</v>
      </c>
      <c r="I262" s="188"/>
      <c r="J262" s="13"/>
      <c r="K262" s="13"/>
      <c r="L262" s="184"/>
      <c r="M262" s="189"/>
      <c r="N262" s="190"/>
      <c r="O262" s="190"/>
      <c r="P262" s="190"/>
      <c r="Q262" s="190"/>
      <c r="R262" s="190"/>
      <c r="S262" s="190"/>
      <c r="T262" s="19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86" t="s">
        <v>147</v>
      </c>
      <c r="AU262" s="186" t="s">
        <v>146</v>
      </c>
      <c r="AV262" s="13" t="s">
        <v>80</v>
      </c>
      <c r="AW262" s="13" t="s">
        <v>30</v>
      </c>
      <c r="AX262" s="13" t="s">
        <v>73</v>
      </c>
      <c r="AY262" s="186" t="s">
        <v>137</v>
      </c>
    </row>
    <row r="263" s="13" customFormat="1">
      <c r="A263" s="13"/>
      <c r="B263" s="184"/>
      <c r="C263" s="13"/>
      <c r="D263" s="185" t="s">
        <v>147</v>
      </c>
      <c r="E263" s="186" t="s">
        <v>1</v>
      </c>
      <c r="F263" s="187" t="s">
        <v>148</v>
      </c>
      <c r="G263" s="13"/>
      <c r="H263" s="186" t="s">
        <v>1</v>
      </c>
      <c r="I263" s="188"/>
      <c r="J263" s="13"/>
      <c r="K263" s="13"/>
      <c r="L263" s="184"/>
      <c r="M263" s="189"/>
      <c r="N263" s="190"/>
      <c r="O263" s="190"/>
      <c r="P263" s="190"/>
      <c r="Q263" s="190"/>
      <c r="R263" s="190"/>
      <c r="S263" s="190"/>
      <c r="T263" s="19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86" t="s">
        <v>147</v>
      </c>
      <c r="AU263" s="186" t="s">
        <v>146</v>
      </c>
      <c r="AV263" s="13" t="s">
        <v>80</v>
      </c>
      <c r="AW263" s="13" t="s">
        <v>30</v>
      </c>
      <c r="AX263" s="13" t="s">
        <v>73</v>
      </c>
      <c r="AY263" s="186" t="s">
        <v>137</v>
      </c>
    </row>
    <row r="264" s="14" customFormat="1">
      <c r="A264" s="14"/>
      <c r="B264" s="192"/>
      <c r="C264" s="14"/>
      <c r="D264" s="185" t="s">
        <v>147</v>
      </c>
      <c r="E264" s="193" t="s">
        <v>1</v>
      </c>
      <c r="F264" s="194" t="s">
        <v>335</v>
      </c>
      <c r="G264" s="14"/>
      <c r="H264" s="195">
        <v>29.904</v>
      </c>
      <c r="I264" s="196"/>
      <c r="J264" s="14"/>
      <c r="K264" s="14"/>
      <c r="L264" s="192"/>
      <c r="M264" s="197"/>
      <c r="N264" s="198"/>
      <c r="O264" s="198"/>
      <c r="P264" s="198"/>
      <c r="Q264" s="198"/>
      <c r="R264" s="198"/>
      <c r="S264" s="198"/>
      <c r="T264" s="19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193" t="s">
        <v>147</v>
      </c>
      <c r="AU264" s="193" t="s">
        <v>146</v>
      </c>
      <c r="AV264" s="14" t="s">
        <v>146</v>
      </c>
      <c r="AW264" s="14" t="s">
        <v>30</v>
      </c>
      <c r="AX264" s="14" t="s">
        <v>73</v>
      </c>
      <c r="AY264" s="193" t="s">
        <v>137</v>
      </c>
    </row>
    <row r="265" s="13" customFormat="1">
      <c r="A265" s="13"/>
      <c r="B265" s="184"/>
      <c r="C265" s="13"/>
      <c r="D265" s="185" t="s">
        <v>147</v>
      </c>
      <c r="E265" s="186" t="s">
        <v>1</v>
      </c>
      <c r="F265" s="187" t="s">
        <v>150</v>
      </c>
      <c r="G265" s="13"/>
      <c r="H265" s="186" t="s">
        <v>1</v>
      </c>
      <c r="I265" s="188"/>
      <c r="J265" s="13"/>
      <c r="K265" s="13"/>
      <c r="L265" s="184"/>
      <c r="M265" s="189"/>
      <c r="N265" s="190"/>
      <c r="O265" s="190"/>
      <c r="P265" s="190"/>
      <c r="Q265" s="190"/>
      <c r="R265" s="190"/>
      <c r="S265" s="190"/>
      <c r="T265" s="19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86" t="s">
        <v>147</v>
      </c>
      <c r="AU265" s="186" t="s">
        <v>146</v>
      </c>
      <c r="AV265" s="13" t="s">
        <v>80</v>
      </c>
      <c r="AW265" s="13" t="s">
        <v>30</v>
      </c>
      <c r="AX265" s="13" t="s">
        <v>73</v>
      </c>
      <c r="AY265" s="186" t="s">
        <v>137</v>
      </c>
    </row>
    <row r="266" s="14" customFormat="1">
      <c r="A266" s="14"/>
      <c r="B266" s="192"/>
      <c r="C266" s="14"/>
      <c r="D266" s="185" t="s">
        <v>147</v>
      </c>
      <c r="E266" s="193" t="s">
        <v>1</v>
      </c>
      <c r="F266" s="194" t="s">
        <v>336</v>
      </c>
      <c r="G266" s="14"/>
      <c r="H266" s="195">
        <v>14.49</v>
      </c>
      <c r="I266" s="196"/>
      <c r="J266" s="14"/>
      <c r="K266" s="14"/>
      <c r="L266" s="192"/>
      <c r="M266" s="197"/>
      <c r="N266" s="198"/>
      <c r="O266" s="198"/>
      <c r="P266" s="198"/>
      <c r="Q266" s="198"/>
      <c r="R266" s="198"/>
      <c r="S266" s="198"/>
      <c r="T266" s="19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193" t="s">
        <v>147</v>
      </c>
      <c r="AU266" s="193" t="s">
        <v>146</v>
      </c>
      <c r="AV266" s="14" t="s">
        <v>146</v>
      </c>
      <c r="AW266" s="14" t="s">
        <v>30</v>
      </c>
      <c r="AX266" s="14" t="s">
        <v>73</v>
      </c>
      <c r="AY266" s="193" t="s">
        <v>137</v>
      </c>
    </row>
    <row r="267" s="15" customFormat="1">
      <c r="A267" s="15"/>
      <c r="B267" s="200"/>
      <c r="C267" s="15"/>
      <c r="D267" s="185" t="s">
        <v>147</v>
      </c>
      <c r="E267" s="201" t="s">
        <v>1</v>
      </c>
      <c r="F267" s="202" t="s">
        <v>152</v>
      </c>
      <c r="G267" s="15"/>
      <c r="H267" s="203">
        <v>44.393999999999998</v>
      </c>
      <c r="I267" s="204"/>
      <c r="J267" s="15"/>
      <c r="K267" s="15"/>
      <c r="L267" s="200"/>
      <c r="M267" s="205"/>
      <c r="N267" s="206"/>
      <c r="O267" s="206"/>
      <c r="P267" s="206"/>
      <c r="Q267" s="206"/>
      <c r="R267" s="206"/>
      <c r="S267" s="206"/>
      <c r="T267" s="207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01" t="s">
        <v>147</v>
      </c>
      <c r="AU267" s="201" t="s">
        <v>146</v>
      </c>
      <c r="AV267" s="15" t="s">
        <v>145</v>
      </c>
      <c r="AW267" s="15" t="s">
        <v>30</v>
      </c>
      <c r="AX267" s="15" t="s">
        <v>80</v>
      </c>
      <c r="AY267" s="201" t="s">
        <v>137</v>
      </c>
    </row>
    <row r="268" s="2" customFormat="1" ht="44.25" customHeight="1">
      <c r="A268" s="37"/>
      <c r="B268" s="170"/>
      <c r="C268" s="171" t="s">
        <v>337</v>
      </c>
      <c r="D268" s="171" t="s">
        <v>140</v>
      </c>
      <c r="E268" s="172" t="s">
        <v>338</v>
      </c>
      <c r="F268" s="173" t="s">
        <v>339</v>
      </c>
      <c r="G268" s="174" t="s">
        <v>143</v>
      </c>
      <c r="H268" s="175">
        <v>44.393999999999998</v>
      </c>
      <c r="I268" s="176"/>
      <c r="J268" s="177">
        <f>ROUND(I268*H268,2)</f>
        <v>0</v>
      </c>
      <c r="K268" s="173" t="s">
        <v>144</v>
      </c>
      <c r="L268" s="38"/>
      <c r="M268" s="178" t="s">
        <v>1</v>
      </c>
      <c r="N268" s="179" t="s">
        <v>39</v>
      </c>
      <c r="O268" s="76"/>
      <c r="P268" s="180">
        <f>O268*H268</f>
        <v>0</v>
      </c>
      <c r="Q268" s="180">
        <v>0</v>
      </c>
      <c r="R268" s="180">
        <f>Q268*H268</f>
        <v>0</v>
      </c>
      <c r="S268" s="180">
        <v>0</v>
      </c>
      <c r="T268" s="18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82" t="s">
        <v>188</v>
      </c>
      <c r="AT268" s="182" t="s">
        <v>140</v>
      </c>
      <c r="AU268" s="182" t="s">
        <v>146</v>
      </c>
      <c r="AY268" s="18" t="s">
        <v>137</v>
      </c>
      <c r="BE268" s="183">
        <f>IF(N268="základní",J268,0)</f>
        <v>0</v>
      </c>
      <c r="BF268" s="183">
        <f>IF(N268="snížená",J268,0)</f>
        <v>0</v>
      </c>
      <c r="BG268" s="183">
        <f>IF(N268="zákl. přenesená",J268,0)</f>
        <v>0</v>
      </c>
      <c r="BH268" s="183">
        <f>IF(N268="sníž. přenesená",J268,0)</f>
        <v>0</v>
      </c>
      <c r="BI268" s="183">
        <f>IF(N268="nulová",J268,0)</f>
        <v>0</v>
      </c>
      <c r="BJ268" s="18" t="s">
        <v>146</v>
      </c>
      <c r="BK268" s="183">
        <f>ROUND(I268*H268,2)</f>
        <v>0</v>
      </c>
      <c r="BL268" s="18" t="s">
        <v>188</v>
      </c>
      <c r="BM268" s="182" t="s">
        <v>340</v>
      </c>
    </row>
    <row r="269" s="13" customFormat="1">
      <c r="A269" s="13"/>
      <c r="B269" s="184"/>
      <c r="C269" s="13"/>
      <c r="D269" s="185" t="s">
        <v>147</v>
      </c>
      <c r="E269" s="186" t="s">
        <v>1</v>
      </c>
      <c r="F269" s="187" t="s">
        <v>156</v>
      </c>
      <c r="G269" s="13"/>
      <c r="H269" s="186" t="s">
        <v>1</v>
      </c>
      <c r="I269" s="188"/>
      <c r="J269" s="13"/>
      <c r="K269" s="13"/>
      <c r="L269" s="184"/>
      <c r="M269" s="189"/>
      <c r="N269" s="190"/>
      <c r="O269" s="190"/>
      <c r="P269" s="190"/>
      <c r="Q269" s="190"/>
      <c r="R269" s="190"/>
      <c r="S269" s="190"/>
      <c r="T269" s="19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86" t="s">
        <v>147</v>
      </c>
      <c r="AU269" s="186" t="s">
        <v>146</v>
      </c>
      <c r="AV269" s="13" t="s">
        <v>80</v>
      </c>
      <c r="AW269" s="13" t="s">
        <v>30</v>
      </c>
      <c r="AX269" s="13" t="s">
        <v>73</v>
      </c>
      <c r="AY269" s="186" t="s">
        <v>137</v>
      </c>
    </row>
    <row r="270" s="13" customFormat="1">
      <c r="A270" s="13"/>
      <c r="B270" s="184"/>
      <c r="C270" s="13"/>
      <c r="D270" s="185" t="s">
        <v>147</v>
      </c>
      <c r="E270" s="186" t="s">
        <v>1</v>
      </c>
      <c r="F270" s="187" t="s">
        <v>148</v>
      </c>
      <c r="G270" s="13"/>
      <c r="H270" s="186" t="s">
        <v>1</v>
      </c>
      <c r="I270" s="188"/>
      <c r="J270" s="13"/>
      <c r="K270" s="13"/>
      <c r="L270" s="184"/>
      <c r="M270" s="189"/>
      <c r="N270" s="190"/>
      <c r="O270" s="190"/>
      <c r="P270" s="190"/>
      <c r="Q270" s="190"/>
      <c r="R270" s="190"/>
      <c r="S270" s="190"/>
      <c r="T270" s="19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86" t="s">
        <v>147</v>
      </c>
      <c r="AU270" s="186" t="s">
        <v>146</v>
      </c>
      <c r="AV270" s="13" t="s">
        <v>80</v>
      </c>
      <c r="AW270" s="13" t="s">
        <v>30</v>
      </c>
      <c r="AX270" s="13" t="s">
        <v>73</v>
      </c>
      <c r="AY270" s="186" t="s">
        <v>137</v>
      </c>
    </row>
    <row r="271" s="14" customFormat="1">
      <c r="A271" s="14"/>
      <c r="B271" s="192"/>
      <c r="C271" s="14"/>
      <c r="D271" s="185" t="s">
        <v>147</v>
      </c>
      <c r="E271" s="193" t="s">
        <v>1</v>
      </c>
      <c r="F271" s="194" t="s">
        <v>335</v>
      </c>
      <c r="G271" s="14"/>
      <c r="H271" s="195">
        <v>29.904</v>
      </c>
      <c r="I271" s="196"/>
      <c r="J271" s="14"/>
      <c r="K271" s="14"/>
      <c r="L271" s="192"/>
      <c r="M271" s="197"/>
      <c r="N271" s="198"/>
      <c r="O271" s="198"/>
      <c r="P271" s="198"/>
      <c r="Q271" s="198"/>
      <c r="R271" s="198"/>
      <c r="S271" s="198"/>
      <c r="T271" s="19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193" t="s">
        <v>147</v>
      </c>
      <c r="AU271" s="193" t="s">
        <v>146</v>
      </c>
      <c r="AV271" s="14" t="s">
        <v>146</v>
      </c>
      <c r="AW271" s="14" t="s">
        <v>30</v>
      </c>
      <c r="AX271" s="14" t="s">
        <v>73</v>
      </c>
      <c r="AY271" s="193" t="s">
        <v>137</v>
      </c>
    </row>
    <row r="272" s="13" customFormat="1">
      <c r="A272" s="13"/>
      <c r="B272" s="184"/>
      <c r="C272" s="13"/>
      <c r="D272" s="185" t="s">
        <v>147</v>
      </c>
      <c r="E272" s="186" t="s">
        <v>1</v>
      </c>
      <c r="F272" s="187" t="s">
        <v>150</v>
      </c>
      <c r="G272" s="13"/>
      <c r="H272" s="186" t="s">
        <v>1</v>
      </c>
      <c r="I272" s="188"/>
      <c r="J272" s="13"/>
      <c r="K272" s="13"/>
      <c r="L272" s="184"/>
      <c r="M272" s="189"/>
      <c r="N272" s="190"/>
      <c r="O272" s="190"/>
      <c r="P272" s="190"/>
      <c r="Q272" s="190"/>
      <c r="R272" s="190"/>
      <c r="S272" s="190"/>
      <c r="T272" s="19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86" t="s">
        <v>147</v>
      </c>
      <c r="AU272" s="186" t="s">
        <v>146</v>
      </c>
      <c r="AV272" s="13" t="s">
        <v>80</v>
      </c>
      <c r="AW272" s="13" t="s">
        <v>30</v>
      </c>
      <c r="AX272" s="13" t="s">
        <v>73</v>
      </c>
      <c r="AY272" s="186" t="s">
        <v>137</v>
      </c>
    </row>
    <row r="273" s="14" customFormat="1">
      <c r="A273" s="14"/>
      <c r="B273" s="192"/>
      <c r="C273" s="14"/>
      <c r="D273" s="185" t="s">
        <v>147</v>
      </c>
      <c r="E273" s="193" t="s">
        <v>1</v>
      </c>
      <c r="F273" s="194" t="s">
        <v>336</v>
      </c>
      <c r="G273" s="14"/>
      <c r="H273" s="195">
        <v>14.49</v>
      </c>
      <c r="I273" s="196"/>
      <c r="J273" s="14"/>
      <c r="K273" s="14"/>
      <c r="L273" s="192"/>
      <c r="M273" s="197"/>
      <c r="N273" s="198"/>
      <c r="O273" s="198"/>
      <c r="P273" s="198"/>
      <c r="Q273" s="198"/>
      <c r="R273" s="198"/>
      <c r="S273" s="198"/>
      <c r="T273" s="19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193" t="s">
        <v>147</v>
      </c>
      <c r="AU273" s="193" t="s">
        <v>146</v>
      </c>
      <c r="AV273" s="14" t="s">
        <v>146</v>
      </c>
      <c r="AW273" s="14" t="s">
        <v>30</v>
      </c>
      <c r="AX273" s="14" t="s">
        <v>73</v>
      </c>
      <c r="AY273" s="193" t="s">
        <v>137</v>
      </c>
    </row>
    <row r="274" s="15" customFormat="1">
      <c r="A274" s="15"/>
      <c r="B274" s="200"/>
      <c r="C274" s="15"/>
      <c r="D274" s="185" t="s">
        <v>147</v>
      </c>
      <c r="E274" s="201" t="s">
        <v>1</v>
      </c>
      <c r="F274" s="202" t="s">
        <v>152</v>
      </c>
      <c r="G274" s="15"/>
      <c r="H274" s="203">
        <v>44.393999999999998</v>
      </c>
      <c r="I274" s="204"/>
      <c r="J274" s="15"/>
      <c r="K274" s="15"/>
      <c r="L274" s="200"/>
      <c r="M274" s="205"/>
      <c r="N274" s="206"/>
      <c r="O274" s="206"/>
      <c r="P274" s="206"/>
      <c r="Q274" s="206"/>
      <c r="R274" s="206"/>
      <c r="S274" s="206"/>
      <c r="T274" s="207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01" t="s">
        <v>147</v>
      </c>
      <c r="AU274" s="201" t="s">
        <v>146</v>
      </c>
      <c r="AV274" s="15" t="s">
        <v>145</v>
      </c>
      <c r="AW274" s="15" t="s">
        <v>30</v>
      </c>
      <c r="AX274" s="15" t="s">
        <v>80</v>
      </c>
      <c r="AY274" s="201" t="s">
        <v>137</v>
      </c>
    </row>
    <row r="275" s="12" customFormat="1" ht="22.8" customHeight="1">
      <c r="A275" s="12"/>
      <c r="B275" s="157"/>
      <c r="C275" s="12"/>
      <c r="D275" s="158" t="s">
        <v>72</v>
      </c>
      <c r="E275" s="168" t="s">
        <v>341</v>
      </c>
      <c r="F275" s="168" t="s">
        <v>342</v>
      </c>
      <c r="G275" s="12"/>
      <c r="H275" s="12"/>
      <c r="I275" s="160"/>
      <c r="J275" s="169">
        <f>BK275</f>
        <v>0</v>
      </c>
      <c r="K275" s="12"/>
      <c r="L275" s="157"/>
      <c r="M275" s="162"/>
      <c r="N275" s="163"/>
      <c r="O275" s="163"/>
      <c r="P275" s="164">
        <f>SUM(P276:P323)</f>
        <v>0</v>
      </c>
      <c r="Q275" s="163"/>
      <c r="R275" s="164">
        <f>SUM(R276:R323)</f>
        <v>0</v>
      </c>
      <c r="S275" s="163"/>
      <c r="T275" s="165">
        <f>SUM(T276:T323)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158" t="s">
        <v>146</v>
      </c>
      <c r="AT275" s="166" t="s">
        <v>72</v>
      </c>
      <c r="AU275" s="166" t="s">
        <v>80</v>
      </c>
      <c r="AY275" s="158" t="s">
        <v>137</v>
      </c>
      <c r="BK275" s="167">
        <f>SUM(BK276:BK323)</f>
        <v>0</v>
      </c>
    </row>
    <row r="276" s="2" customFormat="1" ht="24.15" customHeight="1">
      <c r="A276" s="37"/>
      <c r="B276" s="170"/>
      <c r="C276" s="171" t="s">
        <v>248</v>
      </c>
      <c r="D276" s="171" t="s">
        <v>140</v>
      </c>
      <c r="E276" s="172" t="s">
        <v>343</v>
      </c>
      <c r="F276" s="173" t="s">
        <v>344</v>
      </c>
      <c r="G276" s="174" t="s">
        <v>143</v>
      </c>
      <c r="H276" s="175">
        <v>198</v>
      </c>
      <c r="I276" s="176"/>
      <c r="J276" s="177">
        <f>ROUND(I276*H276,2)</f>
        <v>0</v>
      </c>
      <c r="K276" s="173" t="s">
        <v>144</v>
      </c>
      <c r="L276" s="38"/>
      <c r="M276" s="178" t="s">
        <v>1</v>
      </c>
      <c r="N276" s="179" t="s">
        <v>39</v>
      </c>
      <c r="O276" s="76"/>
      <c r="P276" s="180">
        <f>O276*H276</f>
        <v>0</v>
      </c>
      <c r="Q276" s="180">
        <v>0</v>
      </c>
      <c r="R276" s="180">
        <f>Q276*H276</f>
        <v>0</v>
      </c>
      <c r="S276" s="180">
        <v>0</v>
      </c>
      <c r="T276" s="18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82" t="s">
        <v>188</v>
      </c>
      <c r="AT276" s="182" t="s">
        <v>140</v>
      </c>
      <c r="AU276" s="182" t="s">
        <v>146</v>
      </c>
      <c r="AY276" s="18" t="s">
        <v>137</v>
      </c>
      <c r="BE276" s="183">
        <f>IF(N276="základní",J276,0)</f>
        <v>0</v>
      </c>
      <c r="BF276" s="183">
        <f>IF(N276="snížená",J276,0)</f>
        <v>0</v>
      </c>
      <c r="BG276" s="183">
        <f>IF(N276="zákl. přenesená",J276,0)</f>
        <v>0</v>
      </c>
      <c r="BH276" s="183">
        <f>IF(N276="sníž. přenesená",J276,0)</f>
        <v>0</v>
      </c>
      <c r="BI276" s="183">
        <f>IF(N276="nulová",J276,0)</f>
        <v>0</v>
      </c>
      <c r="BJ276" s="18" t="s">
        <v>146</v>
      </c>
      <c r="BK276" s="183">
        <f>ROUND(I276*H276,2)</f>
        <v>0</v>
      </c>
      <c r="BL276" s="18" t="s">
        <v>188</v>
      </c>
      <c r="BM276" s="182" t="s">
        <v>345</v>
      </c>
    </row>
    <row r="277" s="13" customFormat="1">
      <c r="A277" s="13"/>
      <c r="B277" s="184"/>
      <c r="C277" s="13"/>
      <c r="D277" s="185" t="s">
        <v>147</v>
      </c>
      <c r="E277" s="186" t="s">
        <v>1</v>
      </c>
      <c r="F277" s="187" t="s">
        <v>346</v>
      </c>
      <c r="G277" s="13"/>
      <c r="H277" s="186" t="s">
        <v>1</v>
      </c>
      <c r="I277" s="188"/>
      <c r="J277" s="13"/>
      <c r="K277" s="13"/>
      <c r="L277" s="184"/>
      <c r="M277" s="189"/>
      <c r="N277" s="190"/>
      <c r="O277" s="190"/>
      <c r="P277" s="190"/>
      <c r="Q277" s="190"/>
      <c r="R277" s="190"/>
      <c r="S277" s="190"/>
      <c r="T277" s="19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86" t="s">
        <v>147</v>
      </c>
      <c r="AU277" s="186" t="s">
        <v>146</v>
      </c>
      <c r="AV277" s="13" t="s">
        <v>80</v>
      </c>
      <c r="AW277" s="13" t="s">
        <v>30</v>
      </c>
      <c r="AX277" s="13" t="s">
        <v>73</v>
      </c>
      <c r="AY277" s="186" t="s">
        <v>137</v>
      </c>
    </row>
    <row r="278" s="13" customFormat="1">
      <c r="A278" s="13"/>
      <c r="B278" s="184"/>
      <c r="C278" s="13"/>
      <c r="D278" s="185" t="s">
        <v>147</v>
      </c>
      <c r="E278" s="186" t="s">
        <v>1</v>
      </c>
      <c r="F278" s="187" t="s">
        <v>148</v>
      </c>
      <c r="G278" s="13"/>
      <c r="H278" s="186" t="s">
        <v>1</v>
      </c>
      <c r="I278" s="188"/>
      <c r="J278" s="13"/>
      <c r="K278" s="13"/>
      <c r="L278" s="184"/>
      <c r="M278" s="189"/>
      <c r="N278" s="190"/>
      <c r="O278" s="190"/>
      <c r="P278" s="190"/>
      <c r="Q278" s="190"/>
      <c r="R278" s="190"/>
      <c r="S278" s="190"/>
      <c r="T278" s="19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86" t="s">
        <v>147</v>
      </c>
      <c r="AU278" s="186" t="s">
        <v>146</v>
      </c>
      <c r="AV278" s="13" t="s">
        <v>80</v>
      </c>
      <c r="AW278" s="13" t="s">
        <v>30</v>
      </c>
      <c r="AX278" s="13" t="s">
        <v>73</v>
      </c>
      <c r="AY278" s="186" t="s">
        <v>137</v>
      </c>
    </row>
    <row r="279" s="14" customFormat="1">
      <c r="A279" s="14"/>
      <c r="B279" s="192"/>
      <c r="C279" s="14"/>
      <c r="D279" s="185" t="s">
        <v>147</v>
      </c>
      <c r="E279" s="193" t="s">
        <v>1</v>
      </c>
      <c r="F279" s="194" t="s">
        <v>347</v>
      </c>
      <c r="G279" s="14"/>
      <c r="H279" s="195">
        <v>144</v>
      </c>
      <c r="I279" s="196"/>
      <c r="J279" s="14"/>
      <c r="K279" s="14"/>
      <c r="L279" s="192"/>
      <c r="M279" s="197"/>
      <c r="N279" s="198"/>
      <c r="O279" s="198"/>
      <c r="P279" s="198"/>
      <c r="Q279" s="198"/>
      <c r="R279" s="198"/>
      <c r="S279" s="198"/>
      <c r="T279" s="19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193" t="s">
        <v>147</v>
      </c>
      <c r="AU279" s="193" t="s">
        <v>146</v>
      </c>
      <c r="AV279" s="14" t="s">
        <v>146</v>
      </c>
      <c r="AW279" s="14" t="s">
        <v>30</v>
      </c>
      <c r="AX279" s="14" t="s">
        <v>73</v>
      </c>
      <c r="AY279" s="193" t="s">
        <v>137</v>
      </c>
    </row>
    <row r="280" s="13" customFormat="1">
      <c r="A280" s="13"/>
      <c r="B280" s="184"/>
      <c r="C280" s="13"/>
      <c r="D280" s="185" t="s">
        <v>147</v>
      </c>
      <c r="E280" s="186" t="s">
        <v>1</v>
      </c>
      <c r="F280" s="187" t="s">
        <v>150</v>
      </c>
      <c r="G280" s="13"/>
      <c r="H280" s="186" t="s">
        <v>1</v>
      </c>
      <c r="I280" s="188"/>
      <c r="J280" s="13"/>
      <c r="K280" s="13"/>
      <c r="L280" s="184"/>
      <c r="M280" s="189"/>
      <c r="N280" s="190"/>
      <c r="O280" s="190"/>
      <c r="P280" s="190"/>
      <c r="Q280" s="190"/>
      <c r="R280" s="190"/>
      <c r="S280" s="190"/>
      <c r="T280" s="19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86" t="s">
        <v>147</v>
      </c>
      <c r="AU280" s="186" t="s">
        <v>146</v>
      </c>
      <c r="AV280" s="13" t="s">
        <v>80</v>
      </c>
      <c r="AW280" s="13" t="s">
        <v>30</v>
      </c>
      <c r="AX280" s="13" t="s">
        <v>73</v>
      </c>
      <c r="AY280" s="186" t="s">
        <v>137</v>
      </c>
    </row>
    <row r="281" s="14" customFormat="1">
      <c r="A281" s="14"/>
      <c r="B281" s="192"/>
      <c r="C281" s="14"/>
      <c r="D281" s="185" t="s">
        <v>147</v>
      </c>
      <c r="E281" s="193" t="s">
        <v>1</v>
      </c>
      <c r="F281" s="194" t="s">
        <v>348</v>
      </c>
      <c r="G281" s="14"/>
      <c r="H281" s="195">
        <v>54</v>
      </c>
      <c r="I281" s="196"/>
      <c r="J281" s="14"/>
      <c r="K281" s="14"/>
      <c r="L281" s="192"/>
      <c r="M281" s="197"/>
      <c r="N281" s="198"/>
      <c r="O281" s="198"/>
      <c r="P281" s="198"/>
      <c r="Q281" s="198"/>
      <c r="R281" s="198"/>
      <c r="S281" s="198"/>
      <c r="T281" s="19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193" t="s">
        <v>147</v>
      </c>
      <c r="AU281" s="193" t="s">
        <v>146</v>
      </c>
      <c r="AV281" s="14" t="s">
        <v>146</v>
      </c>
      <c r="AW281" s="14" t="s">
        <v>30</v>
      </c>
      <c r="AX281" s="14" t="s">
        <v>73</v>
      </c>
      <c r="AY281" s="193" t="s">
        <v>137</v>
      </c>
    </row>
    <row r="282" s="15" customFormat="1">
      <c r="A282" s="15"/>
      <c r="B282" s="200"/>
      <c r="C282" s="15"/>
      <c r="D282" s="185" t="s">
        <v>147</v>
      </c>
      <c r="E282" s="201" t="s">
        <v>1</v>
      </c>
      <c r="F282" s="202" t="s">
        <v>152</v>
      </c>
      <c r="G282" s="15"/>
      <c r="H282" s="203">
        <v>198</v>
      </c>
      <c r="I282" s="204"/>
      <c r="J282" s="15"/>
      <c r="K282" s="15"/>
      <c r="L282" s="200"/>
      <c r="M282" s="205"/>
      <c r="N282" s="206"/>
      <c r="O282" s="206"/>
      <c r="P282" s="206"/>
      <c r="Q282" s="206"/>
      <c r="R282" s="206"/>
      <c r="S282" s="206"/>
      <c r="T282" s="207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01" t="s">
        <v>147</v>
      </c>
      <c r="AU282" s="201" t="s">
        <v>146</v>
      </c>
      <c r="AV282" s="15" t="s">
        <v>145</v>
      </c>
      <c r="AW282" s="15" t="s">
        <v>30</v>
      </c>
      <c r="AX282" s="15" t="s">
        <v>80</v>
      </c>
      <c r="AY282" s="201" t="s">
        <v>137</v>
      </c>
    </row>
    <row r="283" s="2" customFormat="1" ht="16.5" customHeight="1">
      <c r="A283" s="37"/>
      <c r="B283" s="170"/>
      <c r="C283" s="208" t="s">
        <v>349</v>
      </c>
      <c r="D283" s="208" t="s">
        <v>169</v>
      </c>
      <c r="E283" s="209" t="s">
        <v>350</v>
      </c>
      <c r="F283" s="210" t="s">
        <v>351</v>
      </c>
      <c r="G283" s="211" t="s">
        <v>143</v>
      </c>
      <c r="H283" s="212">
        <v>207.90000000000001</v>
      </c>
      <c r="I283" s="213"/>
      <c r="J283" s="214">
        <f>ROUND(I283*H283,2)</f>
        <v>0</v>
      </c>
      <c r="K283" s="210" t="s">
        <v>144</v>
      </c>
      <c r="L283" s="215"/>
      <c r="M283" s="216" t="s">
        <v>1</v>
      </c>
      <c r="N283" s="217" t="s">
        <v>39</v>
      </c>
      <c r="O283" s="76"/>
      <c r="P283" s="180">
        <f>O283*H283</f>
        <v>0</v>
      </c>
      <c r="Q283" s="180">
        <v>0</v>
      </c>
      <c r="R283" s="180">
        <f>Q283*H283</f>
        <v>0</v>
      </c>
      <c r="S283" s="180">
        <v>0</v>
      </c>
      <c r="T283" s="181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82" t="s">
        <v>157</v>
      </c>
      <c r="AT283" s="182" t="s">
        <v>169</v>
      </c>
      <c r="AU283" s="182" t="s">
        <v>146</v>
      </c>
      <c r="AY283" s="18" t="s">
        <v>137</v>
      </c>
      <c r="BE283" s="183">
        <f>IF(N283="základní",J283,0)</f>
        <v>0</v>
      </c>
      <c r="BF283" s="183">
        <f>IF(N283="snížená",J283,0)</f>
        <v>0</v>
      </c>
      <c r="BG283" s="183">
        <f>IF(N283="zákl. přenesená",J283,0)</f>
        <v>0</v>
      </c>
      <c r="BH283" s="183">
        <f>IF(N283="sníž. přenesená",J283,0)</f>
        <v>0</v>
      </c>
      <c r="BI283" s="183">
        <f>IF(N283="nulová",J283,0)</f>
        <v>0</v>
      </c>
      <c r="BJ283" s="18" t="s">
        <v>146</v>
      </c>
      <c r="BK283" s="183">
        <f>ROUND(I283*H283,2)</f>
        <v>0</v>
      </c>
      <c r="BL283" s="18" t="s">
        <v>188</v>
      </c>
      <c r="BM283" s="182" t="s">
        <v>352</v>
      </c>
    </row>
    <row r="284" s="14" customFormat="1">
      <c r="A284" s="14"/>
      <c r="B284" s="192"/>
      <c r="C284" s="14"/>
      <c r="D284" s="185" t="s">
        <v>147</v>
      </c>
      <c r="E284" s="193" t="s">
        <v>1</v>
      </c>
      <c r="F284" s="194" t="s">
        <v>353</v>
      </c>
      <c r="G284" s="14"/>
      <c r="H284" s="195">
        <v>207.90000000000001</v>
      </c>
      <c r="I284" s="196"/>
      <c r="J284" s="14"/>
      <c r="K284" s="14"/>
      <c r="L284" s="192"/>
      <c r="M284" s="197"/>
      <c r="N284" s="198"/>
      <c r="O284" s="198"/>
      <c r="P284" s="198"/>
      <c r="Q284" s="198"/>
      <c r="R284" s="198"/>
      <c r="S284" s="198"/>
      <c r="T284" s="19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193" t="s">
        <v>147</v>
      </c>
      <c r="AU284" s="193" t="s">
        <v>146</v>
      </c>
      <c r="AV284" s="14" t="s">
        <v>146</v>
      </c>
      <c r="AW284" s="14" t="s">
        <v>30</v>
      </c>
      <c r="AX284" s="14" t="s">
        <v>73</v>
      </c>
      <c r="AY284" s="193" t="s">
        <v>137</v>
      </c>
    </row>
    <row r="285" s="15" customFormat="1">
      <c r="A285" s="15"/>
      <c r="B285" s="200"/>
      <c r="C285" s="15"/>
      <c r="D285" s="185" t="s">
        <v>147</v>
      </c>
      <c r="E285" s="201" t="s">
        <v>1</v>
      </c>
      <c r="F285" s="202" t="s">
        <v>152</v>
      </c>
      <c r="G285" s="15"/>
      <c r="H285" s="203">
        <v>207.90000000000001</v>
      </c>
      <c r="I285" s="204"/>
      <c r="J285" s="15"/>
      <c r="K285" s="15"/>
      <c r="L285" s="200"/>
      <c r="M285" s="205"/>
      <c r="N285" s="206"/>
      <c r="O285" s="206"/>
      <c r="P285" s="206"/>
      <c r="Q285" s="206"/>
      <c r="R285" s="206"/>
      <c r="S285" s="206"/>
      <c r="T285" s="207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01" t="s">
        <v>147</v>
      </c>
      <c r="AU285" s="201" t="s">
        <v>146</v>
      </c>
      <c r="AV285" s="15" t="s">
        <v>145</v>
      </c>
      <c r="AW285" s="15" t="s">
        <v>30</v>
      </c>
      <c r="AX285" s="15" t="s">
        <v>80</v>
      </c>
      <c r="AY285" s="201" t="s">
        <v>137</v>
      </c>
    </row>
    <row r="286" s="2" customFormat="1" ht="44.25" customHeight="1">
      <c r="A286" s="37"/>
      <c r="B286" s="170"/>
      <c r="C286" s="171" t="s">
        <v>253</v>
      </c>
      <c r="D286" s="171" t="s">
        <v>140</v>
      </c>
      <c r="E286" s="172" t="s">
        <v>354</v>
      </c>
      <c r="F286" s="173" t="s">
        <v>355</v>
      </c>
      <c r="G286" s="174" t="s">
        <v>143</v>
      </c>
      <c r="H286" s="175">
        <v>110.19</v>
      </c>
      <c r="I286" s="176"/>
      <c r="J286" s="177">
        <f>ROUND(I286*H286,2)</f>
        <v>0</v>
      </c>
      <c r="K286" s="173" t="s">
        <v>144</v>
      </c>
      <c r="L286" s="38"/>
      <c r="M286" s="178" t="s">
        <v>1</v>
      </c>
      <c r="N286" s="179" t="s">
        <v>39</v>
      </c>
      <c r="O286" s="76"/>
      <c r="P286" s="180">
        <f>O286*H286</f>
        <v>0</v>
      </c>
      <c r="Q286" s="180">
        <v>0</v>
      </c>
      <c r="R286" s="180">
        <f>Q286*H286</f>
        <v>0</v>
      </c>
      <c r="S286" s="180">
        <v>0</v>
      </c>
      <c r="T286" s="181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82" t="s">
        <v>188</v>
      </c>
      <c r="AT286" s="182" t="s">
        <v>140</v>
      </c>
      <c r="AU286" s="182" t="s">
        <v>146</v>
      </c>
      <c r="AY286" s="18" t="s">
        <v>137</v>
      </c>
      <c r="BE286" s="183">
        <f>IF(N286="základní",J286,0)</f>
        <v>0</v>
      </c>
      <c r="BF286" s="183">
        <f>IF(N286="snížená",J286,0)</f>
        <v>0</v>
      </c>
      <c r="BG286" s="183">
        <f>IF(N286="zákl. přenesená",J286,0)</f>
        <v>0</v>
      </c>
      <c r="BH286" s="183">
        <f>IF(N286="sníž. přenesená",J286,0)</f>
        <v>0</v>
      </c>
      <c r="BI286" s="183">
        <f>IF(N286="nulová",J286,0)</f>
        <v>0</v>
      </c>
      <c r="BJ286" s="18" t="s">
        <v>146</v>
      </c>
      <c r="BK286" s="183">
        <f>ROUND(I286*H286,2)</f>
        <v>0</v>
      </c>
      <c r="BL286" s="18" t="s">
        <v>188</v>
      </c>
      <c r="BM286" s="182" t="s">
        <v>356</v>
      </c>
    </row>
    <row r="287" s="13" customFormat="1">
      <c r="A287" s="13"/>
      <c r="B287" s="184"/>
      <c r="C287" s="13"/>
      <c r="D287" s="185" t="s">
        <v>147</v>
      </c>
      <c r="E287" s="186" t="s">
        <v>1</v>
      </c>
      <c r="F287" s="187" t="s">
        <v>161</v>
      </c>
      <c r="G287" s="13"/>
      <c r="H287" s="186" t="s">
        <v>1</v>
      </c>
      <c r="I287" s="188"/>
      <c r="J287" s="13"/>
      <c r="K287" s="13"/>
      <c r="L287" s="184"/>
      <c r="M287" s="189"/>
      <c r="N287" s="190"/>
      <c r="O287" s="190"/>
      <c r="P287" s="190"/>
      <c r="Q287" s="190"/>
      <c r="R287" s="190"/>
      <c r="S287" s="190"/>
      <c r="T287" s="19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86" t="s">
        <v>147</v>
      </c>
      <c r="AU287" s="186" t="s">
        <v>146</v>
      </c>
      <c r="AV287" s="13" t="s">
        <v>80</v>
      </c>
      <c r="AW287" s="13" t="s">
        <v>30</v>
      </c>
      <c r="AX287" s="13" t="s">
        <v>73</v>
      </c>
      <c r="AY287" s="186" t="s">
        <v>137</v>
      </c>
    </row>
    <row r="288" s="13" customFormat="1">
      <c r="A288" s="13"/>
      <c r="B288" s="184"/>
      <c r="C288" s="13"/>
      <c r="D288" s="185" t="s">
        <v>147</v>
      </c>
      <c r="E288" s="186" t="s">
        <v>1</v>
      </c>
      <c r="F288" s="187" t="s">
        <v>148</v>
      </c>
      <c r="G288" s="13"/>
      <c r="H288" s="186" t="s">
        <v>1</v>
      </c>
      <c r="I288" s="188"/>
      <c r="J288" s="13"/>
      <c r="K288" s="13"/>
      <c r="L288" s="184"/>
      <c r="M288" s="189"/>
      <c r="N288" s="190"/>
      <c r="O288" s="190"/>
      <c r="P288" s="190"/>
      <c r="Q288" s="190"/>
      <c r="R288" s="190"/>
      <c r="S288" s="190"/>
      <c r="T288" s="19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86" t="s">
        <v>147</v>
      </c>
      <c r="AU288" s="186" t="s">
        <v>146</v>
      </c>
      <c r="AV288" s="13" t="s">
        <v>80</v>
      </c>
      <c r="AW288" s="13" t="s">
        <v>30</v>
      </c>
      <c r="AX288" s="13" t="s">
        <v>73</v>
      </c>
      <c r="AY288" s="186" t="s">
        <v>137</v>
      </c>
    </row>
    <row r="289" s="14" customFormat="1">
      <c r="A289" s="14"/>
      <c r="B289" s="192"/>
      <c r="C289" s="14"/>
      <c r="D289" s="185" t="s">
        <v>147</v>
      </c>
      <c r="E289" s="193" t="s">
        <v>1</v>
      </c>
      <c r="F289" s="194" t="s">
        <v>149</v>
      </c>
      <c r="G289" s="14"/>
      <c r="H289" s="195">
        <v>75.599999999999994</v>
      </c>
      <c r="I289" s="196"/>
      <c r="J289" s="14"/>
      <c r="K289" s="14"/>
      <c r="L289" s="192"/>
      <c r="M289" s="197"/>
      <c r="N289" s="198"/>
      <c r="O289" s="198"/>
      <c r="P289" s="198"/>
      <c r="Q289" s="198"/>
      <c r="R289" s="198"/>
      <c r="S289" s="198"/>
      <c r="T289" s="19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193" t="s">
        <v>147</v>
      </c>
      <c r="AU289" s="193" t="s">
        <v>146</v>
      </c>
      <c r="AV289" s="14" t="s">
        <v>146</v>
      </c>
      <c r="AW289" s="14" t="s">
        <v>30</v>
      </c>
      <c r="AX289" s="14" t="s">
        <v>73</v>
      </c>
      <c r="AY289" s="193" t="s">
        <v>137</v>
      </c>
    </row>
    <row r="290" s="13" customFormat="1">
      <c r="A290" s="13"/>
      <c r="B290" s="184"/>
      <c r="C290" s="13"/>
      <c r="D290" s="185" t="s">
        <v>147</v>
      </c>
      <c r="E290" s="186" t="s">
        <v>1</v>
      </c>
      <c r="F290" s="187" t="s">
        <v>150</v>
      </c>
      <c r="G290" s="13"/>
      <c r="H290" s="186" t="s">
        <v>1</v>
      </c>
      <c r="I290" s="188"/>
      <c r="J290" s="13"/>
      <c r="K290" s="13"/>
      <c r="L290" s="184"/>
      <c r="M290" s="189"/>
      <c r="N290" s="190"/>
      <c r="O290" s="190"/>
      <c r="P290" s="190"/>
      <c r="Q290" s="190"/>
      <c r="R290" s="190"/>
      <c r="S290" s="190"/>
      <c r="T290" s="19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86" t="s">
        <v>147</v>
      </c>
      <c r="AU290" s="186" t="s">
        <v>146</v>
      </c>
      <c r="AV290" s="13" t="s">
        <v>80</v>
      </c>
      <c r="AW290" s="13" t="s">
        <v>30</v>
      </c>
      <c r="AX290" s="13" t="s">
        <v>73</v>
      </c>
      <c r="AY290" s="186" t="s">
        <v>137</v>
      </c>
    </row>
    <row r="291" s="14" customFormat="1">
      <c r="A291" s="14"/>
      <c r="B291" s="192"/>
      <c r="C291" s="14"/>
      <c r="D291" s="185" t="s">
        <v>147</v>
      </c>
      <c r="E291" s="193" t="s">
        <v>1</v>
      </c>
      <c r="F291" s="194" t="s">
        <v>151</v>
      </c>
      <c r="G291" s="14"/>
      <c r="H291" s="195">
        <v>34.590000000000003</v>
      </c>
      <c r="I291" s="196"/>
      <c r="J291" s="14"/>
      <c r="K291" s="14"/>
      <c r="L291" s="192"/>
      <c r="M291" s="197"/>
      <c r="N291" s="198"/>
      <c r="O291" s="198"/>
      <c r="P291" s="198"/>
      <c r="Q291" s="198"/>
      <c r="R291" s="198"/>
      <c r="S291" s="198"/>
      <c r="T291" s="19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193" t="s">
        <v>147</v>
      </c>
      <c r="AU291" s="193" t="s">
        <v>146</v>
      </c>
      <c r="AV291" s="14" t="s">
        <v>146</v>
      </c>
      <c r="AW291" s="14" t="s">
        <v>30</v>
      </c>
      <c r="AX291" s="14" t="s">
        <v>73</v>
      </c>
      <c r="AY291" s="193" t="s">
        <v>137</v>
      </c>
    </row>
    <row r="292" s="15" customFormat="1">
      <c r="A292" s="15"/>
      <c r="B292" s="200"/>
      <c r="C292" s="15"/>
      <c r="D292" s="185" t="s">
        <v>147</v>
      </c>
      <c r="E292" s="201" t="s">
        <v>1</v>
      </c>
      <c r="F292" s="202" t="s">
        <v>152</v>
      </c>
      <c r="G292" s="15"/>
      <c r="H292" s="203">
        <v>110.19</v>
      </c>
      <c r="I292" s="204"/>
      <c r="J292" s="15"/>
      <c r="K292" s="15"/>
      <c r="L292" s="200"/>
      <c r="M292" s="205"/>
      <c r="N292" s="206"/>
      <c r="O292" s="206"/>
      <c r="P292" s="206"/>
      <c r="Q292" s="206"/>
      <c r="R292" s="206"/>
      <c r="S292" s="206"/>
      <c r="T292" s="207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01" t="s">
        <v>147</v>
      </c>
      <c r="AU292" s="201" t="s">
        <v>146</v>
      </c>
      <c r="AV292" s="15" t="s">
        <v>145</v>
      </c>
      <c r="AW292" s="15" t="s">
        <v>30</v>
      </c>
      <c r="AX292" s="15" t="s">
        <v>80</v>
      </c>
      <c r="AY292" s="201" t="s">
        <v>137</v>
      </c>
    </row>
    <row r="293" s="2" customFormat="1" ht="16.5" customHeight="1">
      <c r="A293" s="37"/>
      <c r="B293" s="170"/>
      <c r="C293" s="208" t="s">
        <v>357</v>
      </c>
      <c r="D293" s="208" t="s">
        <v>169</v>
      </c>
      <c r="E293" s="209" t="s">
        <v>350</v>
      </c>
      <c r="F293" s="210" t="s">
        <v>351</v>
      </c>
      <c r="G293" s="211" t="s">
        <v>143</v>
      </c>
      <c r="H293" s="212">
        <v>115.7</v>
      </c>
      <c r="I293" s="213"/>
      <c r="J293" s="214">
        <f>ROUND(I293*H293,2)</f>
        <v>0</v>
      </c>
      <c r="K293" s="210" t="s">
        <v>144</v>
      </c>
      <c r="L293" s="215"/>
      <c r="M293" s="216" t="s">
        <v>1</v>
      </c>
      <c r="N293" s="217" t="s">
        <v>39</v>
      </c>
      <c r="O293" s="76"/>
      <c r="P293" s="180">
        <f>O293*H293</f>
        <v>0</v>
      </c>
      <c r="Q293" s="180">
        <v>0</v>
      </c>
      <c r="R293" s="180">
        <f>Q293*H293</f>
        <v>0</v>
      </c>
      <c r="S293" s="180">
        <v>0</v>
      </c>
      <c r="T293" s="181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82" t="s">
        <v>157</v>
      </c>
      <c r="AT293" s="182" t="s">
        <v>169</v>
      </c>
      <c r="AU293" s="182" t="s">
        <v>146</v>
      </c>
      <c r="AY293" s="18" t="s">
        <v>137</v>
      </c>
      <c r="BE293" s="183">
        <f>IF(N293="základní",J293,0)</f>
        <v>0</v>
      </c>
      <c r="BF293" s="183">
        <f>IF(N293="snížená",J293,0)</f>
        <v>0</v>
      </c>
      <c r="BG293" s="183">
        <f>IF(N293="zákl. přenesená",J293,0)</f>
        <v>0</v>
      </c>
      <c r="BH293" s="183">
        <f>IF(N293="sníž. přenesená",J293,0)</f>
        <v>0</v>
      </c>
      <c r="BI293" s="183">
        <f>IF(N293="nulová",J293,0)</f>
        <v>0</v>
      </c>
      <c r="BJ293" s="18" t="s">
        <v>146</v>
      </c>
      <c r="BK293" s="183">
        <f>ROUND(I293*H293,2)</f>
        <v>0</v>
      </c>
      <c r="BL293" s="18" t="s">
        <v>188</v>
      </c>
      <c r="BM293" s="182" t="s">
        <v>358</v>
      </c>
    </row>
    <row r="294" s="14" customFormat="1">
      <c r="A294" s="14"/>
      <c r="B294" s="192"/>
      <c r="C294" s="14"/>
      <c r="D294" s="185" t="s">
        <v>147</v>
      </c>
      <c r="E294" s="193" t="s">
        <v>1</v>
      </c>
      <c r="F294" s="194" t="s">
        <v>359</v>
      </c>
      <c r="G294" s="14"/>
      <c r="H294" s="195">
        <v>115.7</v>
      </c>
      <c r="I294" s="196"/>
      <c r="J294" s="14"/>
      <c r="K294" s="14"/>
      <c r="L294" s="192"/>
      <c r="M294" s="197"/>
      <c r="N294" s="198"/>
      <c r="O294" s="198"/>
      <c r="P294" s="198"/>
      <c r="Q294" s="198"/>
      <c r="R294" s="198"/>
      <c r="S294" s="198"/>
      <c r="T294" s="199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193" t="s">
        <v>147</v>
      </c>
      <c r="AU294" s="193" t="s">
        <v>146</v>
      </c>
      <c r="AV294" s="14" t="s">
        <v>146</v>
      </c>
      <c r="AW294" s="14" t="s">
        <v>30</v>
      </c>
      <c r="AX294" s="14" t="s">
        <v>73</v>
      </c>
      <c r="AY294" s="193" t="s">
        <v>137</v>
      </c>
    </row>
    <row r="295" s="15" customFormat="1">
      <c r="A295" s="15"/>
      <c r="B295" s="200"/>
      <c r="C295" s="15"/>
      <c r="D295" s="185" t="s">
        <v>147</v>
      </c>
      <c r="E295" s="201" t="s">
        <v>1</v>
      </c>
      <c r="F295" s="202" t="s">
        <v>152</v>
      </c>
      <c r="G295" s="15"/>
      <c r="H295" s="203">
        <v>115.7</v>
      </c>
      <c r="I295" s="204"/>
      <c r="J295" s="15"/>
      <c r="K295" s="15"/>
      <c r="L295" s="200"/>
      <c r="M295" s="205"/>
      <c r="N295" s="206"/>
      <c r="O295" s="206"/>
      <c r="P295" s="206"/>
      <c r="Q295" s="206"/>
      <c r="R295" s="206"/>
      <c r="S295" s="206"/>
      <c r="T295" s="207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01" t="s">
        <v>147</v>
      </c>
      <c r="AU295" s="201" t="s">
        <v>146</v>
      </c>
      <c r="AV295" s="15" t="s">
        <v>145</v>
      </c>
      <c r="AW295" s="15" t="s">
        <v>30</v>
      </c>
      <c r="AX295" s="15" t="s">
        <v>80</v>
      </c>
      <c r="AY295" s="201" t="s">
        <v>137</v>
      </c>
    </row>
    <row r="296" s="2" customFormat="1" ht="33" customHeight="1">
      <c r="A296" s="37"/>
      <c r="B296" s="170"/>
      <c r="C296" s="171" t="s">
        <v>261</v>
      </c>
      <c r="D296" s="171" t="s">
        <v>140</v>
      </c>
      <c r="E296" s="172" t="s">
        <v>360</v>
      </c>
      <c r="F296" s="173" t="s">
        <v>361</v>
      </c>
      <c r="G296" s="174" t="s">
        <v>143</v>
      </c>
      <c r="H296" s="175">
        <v>31.710000000000001</v>
      </c>
      <c r="I296" s="176"/>
      <c r="J296" s="177">
        <f>ROUND(I296*H296,2)</f>
        <v>0</v>
      </c>
      <c r="K296" s="173" t="s">
        <v>144</v>
      </c>
      <c r="L296" s="38"/>
      <c r="M296" s="178" t="s">
        <v>1</v>
      </c>
      <c r="N296" s="179" t="s">
        <v>39</v>
      </c>
      <c r="O296" s="76"/>
      <c r="P296" s="180">
        <f>O296*H296</f>
        <v>0</v>
      </c>
      <c r="Q296" s="180">
        <v>0</v>
      </c>
      <c r="R296" s="180">
        <f>Q296*H296</f>
        <v>0</v>
      </c>
      <c r="S296" s="180">
        <v>0</v>
      </c>
      <c r="T296" s="181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82" t="s">
        <v>188</v>
      </c>
      <c r="AT296" s="182" t="s">
        <v>140</v>
      </c>
      <c r="AU296" s="182" t="s">
        <v>146</v>
      </c>
      <c r="AY296" s="18" t="s">
        <v>137</v>
      </c>
      <c r="BE296" s="183">
        <f>IF(N296="základní",J296,0)</f>
        <v>0</v>
      </c>
      <c r="BF296" s="183">
        <f>IF(N296="snížená",J296,0)</f>
        <v>0</v>
      </c>
      <c r="BG296" s="183">
        <f>IF(N296="zákl. přenesená",J296,0)</f>
        <v>0</v>
      </c>
      <c r="BH296" s="183">
        <f>IF(N296="sníž. přenesená",J296,0)</f>
        <v>0</v>
      </c>
      <c r="BI296" s="183">
        <f>IF(N296="nulová",J296,0)</f>
        <v>0</v>
      </c>
      <c r="BJ296" s="18" t="s">
        <v>146</v>
      </c>
      <c r="BK296" s="183">
        <f>ROUND(I296*H296,2)</f>
        <v>0</v>
      </c>
      <c r="BL296" s="18" t="s">
        <v>188</v>
      </c>
      <c r="BM296" s="182" t="s">
        <v>362</v>
      </c>
    </row>
    <row r="297" s="13" customFormat="1">
      <c r="A297" s="13"/>
      <c r="B297" s="184"/>
      <c r="C297" s="13"/>
      <c r="D297" s="185" t="s">
        <v>147</v>
      </c>
      <c r="E297" s="186" t="s">
        <v>1</v>
      </c>
      <c r="F297" s="187" t="s">
        <v>161</v>
      </c>
      <c r="G297" s="13"/>
      <c r="H297" s="186" t="s">
        <v>1</v>
      </c>
      <c r="I297" s="188"/>
      <c r="J297" s="13"/>
      <c r="K297" s="13"/>
      <c r="L297" s="184"/>
      <c r="M297" s="189"/>
      <c r="N297" s="190"/>
      <c r="O297" s="190"/>
      <c r="P297" s="190"/>
      <c r="Q297" s="190"/>
      <c r="R297" s="190"/>
      <c r="S297" s="190"/>
      <c r="T297" s="19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86" t="s">
        <v>147</v>
      </c>
      <c r="AU297" s="186" t="s">
        <v>146</v>
      </c>
      <c r="AV297" s="13" t="s">
        <v>80</v>
      </c>
      <c r="AW297" s="13" t="s">
        <v>30</v>
      </c>
      <c r="AX297" s="13" t="s">
        <v>73</v>
      </c>
      <c r="AY297" s="186" t="s">
        <v>137</v>
      </c>
    </row>
    <row r="298" s="13" customFormat="1">
      <c r="A298" s="13"/>
      <c r="B298" s="184"/>
      <c r="C298" s="13"/>
      <c r="D298" s="185" t="s">
        <v>147</v>
      </c>
      <c r="E298" s="186" t="s">
        <v>1</v>
      </c>
      <c r="F298" s="187" t="s">
        <v>148</v>
      </c>
      <c r="G298" s="13"/>
      <c r="H298" s="186" t="s">
        <v>1</v>
      </c>
      <c r="I298" s="188"/>
      <c r="J298" s="13"/>
      <c r="K298" s="13"/>
      <c r="L298" s="184"/>
      <c r="M298" s="189"/>
      <c r="N298" s="190"/>
      <c r="O298" s="190"/>
      <c r="P298" s="190"/>
      <c r="Q298" s="190"/>
      <c r="R298" s="190"/>
      <c r="S298" s="190"/>
      <c r="T298" s="19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86" t="s">
        <v>147</v>
      </c>
      <c r="AU298" s="186" t="s">
        <v>146</v>
      </c>
      <c r="AV298" s="13" t="s">
        <v>80</v>
      </c>
      <c r="AW298" s="13" t="s">
        <v>30</v>
      </c>
      <c r="AX298" s="13" t="s">
        <v>73</v>
      </c>
      <c r="AY298" s="186" t="s">
        <v>137</v>
      </c>
    </row>
    <row r="299" s="14" customFormat="1">
      <c r="A299" s="14"/>
      <c r="B299" s="192"/>
      <c r="C299" s="14"/>
      <c r="D299" s="185" t="s">
        <v>147</v>
      </c>
      <c r="E299" s="193" t="s">
        <v>1</v>
      </c>
      <c r="F299" s="194" t="s">
        <v>162</v>
      </c>
      <c r="G299" s="14"/>
      <c r="H299" s="195">
        <v>21.359999999999999</v>
      </c>
      <c r="I299" s="196"/>
      <c r="J299" s="14"/>
      <c r="K299" s="14"/>
      <c r="L299" s="192"/>
      <c r="M299" s="197"/>
      <c r="N299" s="198"/>
      <c r="O299" s="198"/>
      <c r="P299" s="198"/>
      <c r="Q299" s="198"/>
      <c r="R299" s="198"/>
      <c r="S299" s="198"/>
      <c r="T299" s="19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193" t="s">
        <v>147</v>
      </c>
      <c r="AU299" s="193" t="s">
        <v>146</v>
      </c>
      <c r="AV299" s="14" t="s">
        <v>146</v>
      </c>
      <c r="AW299" s="14" t="s">
        <v>30</v>
      </c>
      <c r="AX299" s="14" t="s">
        <v>73</v>
      </c>
      <c r="AY299" s="193" t="s">
        <v>137</v>
      </c>
    </row>
    <row r="300" s="13" customFormat="1">
      <c r="A300" s="13"/>
      <c r="B300" s="184"/>
      <c r="C300" s="13"/>
      <c r="D300" s="185" t="s">
        <v>147</v>
      </c>
      <c r="E300" s="186" t="s">
        <v>1</v>
      </c>
      <c r="F300" s="187" t="s">
        <v>150</v>
      </c>
      <c r="G300" s="13"/>
      <c r="H300" s="186" t="s">
        <v>1</v>
      </c>
      <c r="I300" s="188"/>
      <c r="J300" s="13"/>
      <c r="K300" s="13"/>
      <c r="L300" s="184"/>
      <c r="M300" s="189"/>
      <c r="N300" s="190"/>
      <c r="O300" s="190"/>
      <c r="P300" s="190"/>
      <c r="Q300" s="190"/>
      <c r="R300" s="190"/>
      <c r="S300" s="190"/>
      <c r="T300" s="19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86" t="s">
        <v>147</v>
      </c>
      <c r="AU300" s="186" t="s">
        <v>146</v>
      </c>
      <c r="AV300" s="13" t="s">
        <v>80</v>
      </c>
      <c r="AW300" s="13" t="s">
        <v>30</v>
      </c>
      <c r="AX300" s="13" t="s">
        <v>73</v>
      </c>
      <c r="AY300" s="186" t="s">
        <v>137</v>
      </c>
    </row>
    <row r="301" s="14" customFormat="1">
      <c r="A301" s="14"/>
      <c r="B301" s="192"/>
      <c r="C301" s="14"/>
      <c r="D301" s="185" t="s">
        <v>147</v>
      </c>
      <c r="E301" s="193" t="s">
        <v>1</v>
      </c>
      <c r="F301" s="194" t="s">
        <v>163</v>
      </c>
      <c r="G301" s="14"/>
      <c r="H301" s="195">
        <v>10.35</v>
      </c>
      <c r="I301" s="196"/>
      <c r="J301" s="14"/>
      <c r="K301" s="14"/>
      <c r="L301" s="192"/>
      <c r="M301" s="197"/>
      <c r="N301" s="198"/>
      <c r="O301" s="198"/>
      <c r="P301" s="198"/>
      <c r="Q301" s="198"/>
      <c r="R301" s="198"/>
      <c r="S301" s="198"/>
      <c r="T301" s="19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193" t="s">
        <v>147</v>
      </c>
      <c r="AU301" s="193" t="s">
        <v>146</v>
      </c>
      <c r="AV301" s="14" t="s">
        <v>146</v>
      </c>
      <c r="AW301" s="14" t="s">
        <v>30</v>
      </c>
      <c r="AX301" s="14" t="s">
        <v>73</v>
      </c>
      <c r="AY301" s="193" t="s">
        <v>137</v>
      </c>
    </row>
    <row r="302" s="15" customFormat="1">
      <c r="A302" s="15"/>
      <c r="B302" s="200"/>
      <c r="C302" s="15"/>
      <c r="D302" s="185" t="s">
        <v>147</v>
      </c>
      <c r="E302" s="201" t="s">
        <v>1</v>
      </c>
      <c r="F302" s="202" t="s">
        <v>152</v>
      </c>
      <c r="G302" s="15"/>
      <c r="H302" s="203">
        <v>31.710000000000001</v>
      </c>
      <c r="I302" s="204"/>
      <c r="J302" s="15"/>
      <c r="K302" s="15"/>
      <c r="L302" s="200"/>
      <c r="M302" s="205"/>
      <c r="N302" s="206"/>
      <c r="O302" s="206"/>
      <c r="P302" s="206"/>
      <c r="Q302" s="206"/>
      <c r="R302" s="206"/>
      <c r="S302" s="206"/>
      <c r="T302" s="207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01" t="s">
        <v>147</v>
      </c>
      <c r="AU302" s="201" t="s">
        <v>146</v>
      </c>
      <c r="AV302" s="15" t="s">
        <v>145</v>
      </c>
      <c r="AW302" s="15" t="s">
        <v>30</v>
      </c>
      <c r="AX302" s="15" t="s">
        <v>80</v>
      </c>
      <c r="AY302" s="201" t="s">
        <v>137</v>
      </c>
    </row>
    <row r="303" s="2" customFormat="1" ht="37.8" customHeight="1">
      <c r="A303" s="37"/>
      <c r="B303" s="170"/>
      <c r="C303" s="171" t="s">
        <v>363</v>
      </c>
      <c r="D303" s="171" t="s">
        <v>140</v>
      </c>
      <c r="E303" s="172" t="s">
        <v>364</v>
      </c>
      <c r="F303" s="173" t="s">
        <v>365</v>
      </c>
      <c r="G303" s="174" t="s">
        <v>143</v>
      </c>
      <c r="H303" s="175">
        <v>31.710000000000001</v>
      </c>
      <c r="I303" s="176"/>
      <c r="J303" s="177">
        <f>ROUND(I303*H303,2)</f>
        <v>0</v>
      </c>
      <c r="K303" s="173" t="s">
        <v>144</v>
      </c>
      <c r="L303" s="38"/>
      <c r="M303" s="178" t="s">
        <v>1</v>
      </c>
      <c r="N303" s="179" t="s">
        <v>39</v>
      </c>
      <c r="O303" s="76"/>
      <c r="P303" s="180">
        <f>O303*H303</f>
        <v>0</v>
      </c>
      <c r="Q303" s="180">
        <v>0</v>
      </c>
      <c r="R303" s="180">
        <f>Q303*H303</f>
        <v>0</v>
      </c>
      <c r="S303" s="180">
        <v>0</v>
      </c>
      <c r="T303" s="181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82" t="s">
        <v>188</v>
      </c>
      <c r="AT303" s="182" t="s">
        <v>140</v>
      </c>
      <c r="AU303" s="182" t="s">
        <v>146</v>
      </c>
      <c r="AY303" s="18" t="s">
        <v>137</v>
      </c>
      <c r="BE303" s="183">
        <f>IF(N303="základní",J303,0)</f>
        <v>0</v>
      </c>
      <c r="BF303" s="183">
        <f>IF(N303="snížená",J303,0)</f>
        <v>0</v>
      </c>
      <c r="BG303" s="183">
        <f>IF(N303="zákl. přenesená",J303,0)</f>
        <v>0</v>
      </c>
      <c r="BH303" s="183">
        <f>IF(N303="sníž. přenesená",J303,0)</f>
        <v>0</v>
      </c>
      <c r="BI303" s="183">
        <f>IF(N303="nulová",J303,0)</f>
        <v>0</v>
      </c>
      <c r="BJ303" s="18" t="s">
        <v>146</v>
      </c>
      <c r="BK303" s="183">
        <f>ROUND(I303*H303,2)</f>
        <v>0</v>
      </c>
      <c r="BL303" s="18" t="s">
        <v>188</v>
      </c>
      <c r="BM303" s="182" t="s">
        <v>366</v>
      </c>
    </row>
    <row r="304" s="13" customFormat="1">
      <c r="A304" s="13"/>
      <c r="B304" s="184"/>
      <c r="C304" s="13"/>
      <c r="D304" s="185" t="s">
        <v>147</v>
      </c>
      <c r="E304" s="186" t="s">
        <v>1</v>
      </c>
      <c r="F304" s="187" t="s">
        <v>161</v>
      </c>
      <c r="G304" s="13"/>
      <c r="H304" s="186" t="s">
        <v>1</v>
      </c>
      <c r="I304" s="188"/>
      <c r="J304" s="13"/>
      <c r="K304" s="13"/>
      <c r="L304" s="184"/>
      <c r="M304" s="189"/>
      <c r="N304" s="190"/>
      <c r="O304" s="190"/>
      <c r="P304" s="190"/>
      <c r="Q304" s="190"/>
      <c r="R304" s="190"/>
      <c r="S304" s="190"/>
      <c r="T304" s="19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86" t="s">
        <v>147</v>
      </c>
      <c r="AU304" s="186" t="s">
        <v>146</v>
      </c>
      <c r="AV304" s="13" t="s">
        <v>80</v>
      </c>
      <c r="AW304" s="13" t="s">
        <v>30</v>
      </c>
      <c r="AX304" s="13" t="s">
        <v>73</v>
      </c>
      <c r="AY304" s="186" t="s">
        <v>137</v>
      </c>
    </row>
    <row r="305" s="13" customFormat="1">
      <c r="A305" s="13"/>
      <c r="B305" s="184"/>
      <c r="C305" s="13"/>
      <c r="D305" s="185" t="s">
        <v>147</v>
      </c>
      <c r="E305" s="186" t="s">
        <v>1</v>
      </c>
      <c r="F305" s="187" t="s">
        <v>148</v>
      </c>
      <c r="G305" s="13"/>
      <c r="H305" s="186" t="s">
        <v>1</v>
      </c>
      <c r="I305" s="188"/>
      <c r="J305" s="13"/>
      <c r="K305" s="13"/>
      <c r="L305" s="184"/>
      <c r="M305" s="189"/>
      <c r="N305" s="190"/>
      <c r="O305" s="190"/>
      <c r="P305" s="190"/>
      <c r="Q305" s="190"/>
      <c r="R305" s="190"/>
      <c r="S305" s="190"/>
      <c r="T305" s="19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86" t="s">
        <v>147</v>
      </c>
      <c r="AU305" s="186" t="s">
        <v>146</v>
      </c>
      <c r="AV305" s="13" t="s">
        <v>80</v>
      </c>
      <c r="AW305" s="13" t="s">
        <v>30</v>
      </c>
      <c r="AX305" s="13" t="s">
        <v>73</v>
      </c>
      <c r="AY305" s="186" t="s">
        <v>137</v>
      </c>
    </row>
    <row r="306" s="14" customFormat="1">
      <c r="A306" s="14"/>
      <c r="B306" s="192"/>
      <c r="C306" s="14"/>
      <c r="D306" s="185" t="s">
        <v>147</v>
      </c>
      <c r="E306" s="193" t="s">
        <v>1</v>
      </c>
      <c r="F306" s="194" t="s">
        <v>162</v>
      </c>
      <c r="G306" s="14"/>
      <c r="H306" s="195">
        <v>21.359999999999999</v>
      </c>
      <c r="I306" s="196"/>
      <c r="J306" s="14"/>
      <c r="K306" s="14"/>
      <c r="L306" s="192"/>
      <c r="M306" s="197"/>
      <c r="N306" s="198"/>
      <c r="O306" s="198"/>
      <c r="P306" s="198"/>
      <c r="Q306" s="198"/>
      <c r="R306" s="198"/>
      <c r="S306" s="198"/>
      <c r="T306" s="19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193" t="s">
        <v>147</v>
      </c>
      <c r="AU306" s="193" t="s">
        <v>146</v>
      </c>
      <c r="AV306" s="14" t="s">
        <v>146</v>
      </c>
      <c r="AW306" s="14" t="s">
        <v>30</v>
      </c>
      <c r="AX306" s="14" t="s">
        <v>73</v>
      </c>
      <c r="AY306" s="193" t="s">
        <v>137</v>
      </c>
    </row>
    <row r="307" s="13" customFormat="1">
      <c r="A307" s="13"/>
      <c r="B307" s="184"/>
      <c r="C307" s="13"/>
      <c r="D307" s="185" t="s">
        <v>147</v>
      </c>
      <c r="E307" s="186" t="s">
        <v>1</v>
      </c>
      <c r="F307" s="187" t="s">
        <v>150</v>
      </c>
      <c r="G307" s="13"/>
      <c r="H307" s="186" t="s">
        <v>1</v>
      </c>
      <c r="I307" s="188"/>
      <c r="J307" s="13"/>
      <c r="K307" s="13"/>
      <c r="L307" s="184"/>
      <c r="M307" s="189"/>
      <c r="N307" s="190"/>
      <c r="O307" s="190"/>
      <c r="P307" s="190"/>
      <c r="Q307" s="190"/>
      <c r="R307" s="190"/>
      <c r="S307" s="190"/>
      <c r="T307" s="19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86" t="s">
        <v>147</v>
      </c>
      <c r="AU307" s="186" t="s">
        <v>146</v>
      </c>
      <c r="AV307" s="13" t="s">
        <v>80</v>
      </c>
      <c r="AW307" s="13" t="s">
        <v>30</v>
      </c>
      <c r="AX307" s="13" t="s">
        <v>73</v>
      </c>
      <c r="AY307" s="186" t="s">
        <v>137</v>
      </c>
    </row>
    <row r="308" s="14" customFormat="1">
      <c r="A308" s="14"/>
      <c r="B308" s="192"/>
      <c r="C308" s="14"/>
      <c r="D308" s="185" t="s">
        <v>147</v>
      </c>
      <c r="E308" s="193" t="s">
        <v>1</v>
      </c>
      <c r="F308" s="194" t="s">
        <v>163</v>
      </c>
      <c r="G308" s="14"/>
      <c r="H308" s="195">
        <v>10.35</v>
      </c>
      <c r="I308" s="196"/>
      <c r="J308" s="14"/>
      <c r="K308" s="14"/>
      <c r="L308" s="192"/>
      <c r="M308" s="197"/>
      <c r="N308" s="198"/>
      <c r="O308" s="198"/>
      <c r="P308" s="198"/>
      <c r="Q308" s="198"/>
      <c r="R308" s="198"/>
      <c r="S308" s="198"/>
      <c r="T308" s="19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193" t="s">
        <v>147</v>
      </c>
      <c r="AU308" s="193" t="s">
        <v>146</v>
      </c>
      <c r="AV308" s="14" t="s">
        <v>146</v>
      </c>
      <c r="AW308" s="14" t="s">
        <v>30</v>
      </c>
      <c r="AX308" s="14" t="s">
        <v>73</v>
      </c>
      <c r="AY308" s="193" t="s">
        <v>137</v>
      </c>
    </row>
    <row r="309" s="15" customFormat="1">
      <c r="A309" s="15"/>
      <c r="B309" s="200"/>
      <c r="C309" s="15"/>
      <c r="D309" s="185" t="s">
        <v>147</v>
      </c>
      <c r="E309" s="201" t="s">
        <v>1</v>
      </c>
      <c r="F309" s="202" t="s">
        <v>152</v>
      </c>
      <c r="G309" s="15"/>
      <c r="H309" s="203">
        <v>31.710000000000001</v>
      </c>
      <c r="I309" s="204"/>
      <c r="J309" s="15"/>
      <c r="K309" s="15"/>
      <c r="L309" s="200"/>
      <c r="M309" s="205"/>
      <c r="N309" s="206"/>
      <c r="O309" s="206"/>
      <c r="P309" s="206"/>
      <c r="Q309" s="206"/>
      <c r="R309" s="206"/>
      <c r="S309" s="206"/>
      <c r="T309" s="207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01" t="s">
        <v>147</v>
      </c>
      <c r="AU309" s="201" t="s">
        <v>146</v>
      </c>
      <c r="AV309" s="15" t="s">
        <v>145</v>
      </c>
      <c r="AW309" s="15" t="s">
        <v>30</v>
      </c>
      <c r="AX309" s="15" t="s">
        <v>80</v>
      </c>
      <c r="AY309" s="201" t="s">
        <v>137</v>
      </c>
    </row>
    <row r="310" s="2" customFormat="1" ht="44.25" customHeight="1">
      <c r="A310" s="37"/>
      <c r="B310" s="170"/>
      <c r="C310" s="171" t="s">
        <v>265</v>
      </c>
      <c r="D310" s="171" t="s">
        <v>140</v>
      </c>
      <c r="E310" s="172" t="s">
        <v>367</v>
      </c>
      <c r="F310" s="173" t="s">
        <v>368</v>
      </c>
      <c r="G310" s="174" t="s">
        <v>143</v>
      </c>
      <c r="H310" s="175">
        <v>31.710000000000001</v>
      </c>
      <c r="I310" s="176"/>
      <c r="J310" s="177">
        <f>ROUND(I310*H310,2)</f>
        <v>0</v>
      </c>
      <c r="K310" s="173" t="s">
        <v>144</v>
      </c>
      <c r="L310" s="38"/>
      <c r="M310" s="178" t="s">
        <v>1</v>
      </c>
      <c r="N310" s="179" t="s">
        <v>39</v>
      </c>
      <c r="O310" s="76"/>
      <c r="P310" s="180">
        <f>O310*H310</f>
        <v>0</v>
      </c>
      <c r="Q310" s="180">
        <v>0</v>
      </c>
      <c r="R310" s="180">
        <f>Q310*H310</f>
        <v>0</v>
      </c>
      <c r="S310" s="180">
        <v>0</v>
      </c>
      <c r="T310" s="181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82" t="s">
        <v>188</v>
      </c>
      <c r="AT310" s="182" t="s">
        <v>140</v>
      </c>
      <c r="AU310" s="182" t="s">
        <v>146</v>
      </c>
      <c r="AY310" s="18" t="s">
        <v>137</v>
      </c>
      <c r="BE310" s="183">
        <f>IF(N310="základní",J310,0)</f>
        <v>0</v>
      </c>
      <c r="BF310" s="183">
        <f>IF(N310="snížená",J310,0)</f>
        <v>0</v>
      </c>
      <c r="BG310" s="183">
        <f>IF(N310="zákl. přenesená",J310,0)</f>
        <v>0</v>
      </c>
      <c r="BH310" s="183">
        <f>IF(N310="sníž. přenesená",J310,0)</f>
        <v>0</v>
      </c>
      <c r="BI310" s="183">
        <f>IF(N310="nulová",J310,0)</f>
        <v>0</v>
      </c>
      <c r="BJ310" s="18" t="s">
        <v>146</v>
      </c>
      <c r="BK310" s="183">
        <f>ROUND(I310*H310,2)</f>
        <v>0</v>
      </c>
      <c r="BL310" s="18" t="s">
        <v>188</v>
      </c>
      <c r="BM310" s="182" t="s">
        <v>369</v>
      </c>
    </row>
    <row r="311" s="13" customFormat="1">
      <c r="A311" s="13"/>
      <c r="B311" s="184"/>
      <c r="C311" s="13"/>
      <c r="D311" s="185" t="s">
        <v>147</v>
      </c>
      <c r="E311" s="186" t="s">
        <v>1</v>
      </c>
      <c r="F311" s="187" t="s">
        <v>161</v>
      </c>
      <c r="G311" s="13"/>
      <c r="H311" s="186" t="s">
        <v>1</v>
      </c>
      <c r="I311" s="188"/>
      <c r="J311" s="13"/>
      <c r="K311" s="13"/>
      <c r="L311" s="184"/>
      <c r="M311" s="189"/>
      <c r="N311" s="190"/>
      <c r="O311" s="190"/>
      <c r="P311" s="190"/>
      <c r="Q311" s="190"/>
      <c r="R311" s="190"/>
      <c r="S311" s="190"/>
      <c r="T311" s="19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86" t="s">
        <v>147</v>
      </c>
      <c r="AU311" s="186" t="s">
        <v>146</v>
      </c>
      <c r="AV311" s="13" t="s">
        <v>80</v>
      </c>
      <c r="AW311" s="13" t="s">
        <v>30</v>
      </c>
      <c r="AX311" s="13" t="s">
        <v>73</v>
      </c>
      <c r="AY311" s="186" t="s">
        <v>137</v>
      </c>
    </row>
    <row r="312" s="13" customFormat="1">
      <c r="A312" s="13"/>
      <c r="B312" s="184"/>
      <c r="C312" s="13"/>
      <c r="D312" s="185" t="s">
        <v>147</v>
      </c>
      <c r="E312" s="186" t="s">
        <v>1</v>
      </c>
      <c r="F312" s="187" t="s">
        <v>148</v>
      </c>
      <c r="G312" s="13"/>
      <c r="H312" s="186" t="s">
        <v>1</v>
      </c>
      <c r="I312" s="188"/>
      <c r="J312" s="13"/>
      <c r="K312" s="13"/>
      <c r="L312" s="184"/>
      <c r="M312" s="189"/>
      <c r="N312" s="190"/>
      <c r="O312" s="190"/>
      <c r="P312" s="190"/>
      <c r="Q312" s="190"/>
      <c r="R312" s="190"/>
      <c r="S312" s="190"/>
      <c r="T312" s="19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86" t="s">
        <v>147</v>
      </c>
      <c r="AU312" s="186" t="s">
        <v>146</v>
      </c>
      <c r="AV312" s="13" t="s">
        <v>80</v>
      </c>
      <c r="AW312" s="13" t="s">
        <v>30</v>
      </c>
      <c r="AX312" s="13" t="s">
        <v>73</v>
      </c>
      <c r="AY312" s="186" t="s">
        <v>137</v>
      </c>
    </row>
    <row r="313" s="14" customFormat="1">
      <c r="A313" s="14"/>
      <c r="B313" s="192"/>
      <c r="C313" s="14"/>
      <c r="D313" s="185" t="s">
        <v>147</v>
      </c>
      <c r="E313" s="193" t="s">
        <v>1</v>
      </c>
      <c r="F313" s="194" t="s">
        <v>162</v>
      </c>
      <c r="G313" s="14"/>
      <c r="H313" s="195">
        <v>21.359999999999999</v>
      </c>
      <c r="I313" s="196"/>
      <c r="J313" s="14"/>
      <c r="K313" s="14"/>
      <c r="L313" s="192"/>
      <c r="M313" s="197"/>
      <c r="N313" s="198"/>
      <c r="O313" s="198"/>
      <c r="P313" s="198"/>
      <c r="Q313" s="198"/>
      <c r="R313" s="198"/>
      <c r="S313" s="198"/>
      <c r="T313" s="19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193" t="s">
        <v>147</v>
      </c>
      <c r="AU313" s="193" t="s">
        <v>146</v>
      </c>
      <c r="AV313" s="14" t="s">
        <v>146</v>
      </c>
      <c r="AW313" s="14" t="s">
        <v>30</v>
      </c>
      <c r="AX313" s="14" t="s">
        <v>73</v>
      </c>
      <c r="AY313" s="193" t="s">
        <v>137</v>
      </c>
    </row>
    <row r="314" s="13" customFormat="1">
      <c r="A314" s="13"/>
      <c r="B314" s="184"/>
      <c r="C314" s="13"/>
      <c r="D314" s="185" t="s">
        <v>147</v>
      </c>
      <c r="E314" s="186" t="s">
        <v>1</v>
      </c>
      <c r="F314" s="187" t="s">
        <v>150</v>
      </c>
      <c r="G314" s="13"/>
      <c r="H314" s="186" t="s">
        <v>1</v>
      </c>
      <c r="I314" s="188"/>
      <c r="J314" s="13"/>
      <c r="K314" s="13"/>
      <c r="L314" s="184"/>
      <c r="M314" s="189"/>
      <c r="N314" s="190"/>
      <c r="O314" s="190"/>
      <c r="P314" s="190"/>
      <c r="Q314" s="190"/>
      <c r="R314" s="190"/>
      <c r="S314" s="190"/>
      <c r="T314" s="19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86" t="s">
        <v>147</v>
      </c>
      <c r="AU314" s="186" t="s">
        <v>146</v>
      </c>
      <c r="AV314" s="13" t="s">
        <v>80</v>
      </c>
      <c r="AW314" s="13" t="s">
        <v>30</v>
      </c>
      <c r="AX314" s="13" t="s">
        <v>73</v>
      </c>
      <c r="AY314" s="186" t="s">
        <v>137</v>
      </c>
    </row>
    <row r="315" s="14" customFormat="1">
      <c r="A315" s="14"/>
      <c r="B315" s="192"/>
      <c r="C315" s="14"/>
      <c r="D315" s="185" t="s">
        <v>147</v>
      </c>
      <c r="E315" s="193" t="s">
        <v>1</v>
      </c>
      <c r="F315" s="194" t="s">
        <v>163</v>
      </c>
      <c r="G315" s="14"/>
      <c r="H315" s="195">
        <v>10.35</v>
      </c>
      <c r="I315" s="196"/>
      <c r="J315" s="14"/>
      <c r="K315" s="14"/>
      <c r="L315" s="192"/>
      <c r="M315" s="197"/>
      <c r="N315" s="198"/>
      <c r="O315" s="198"/>
      <c r="P315" s="198"/>
      <c r="Q315" s="198"/>
      <c r="R315" s="198"/>
      <c r="S315" s="198"/>
      <c r="T315" s="199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193" t="s">
        <v>147</v>
      </c>
      <c r="AU315" s="193" t="s">
        <v>146</v>
      </c>
      <c r="AV315" s="14" t="s">
        <v>146</v>
      </c>
      <c r="AW315" s="14" t="s">
        <v>30</v>
      </c>
      <c r="AX315" s="14" t="s">
        <v>73</v>
      </c>
      <c r="AY315" s="193" t="s">
        <v>137</v>
      </c>
    </row>
    <row r="316" s="15" customFormat="1">
      <c r="A316" s="15"/>
      <c r="B316" s="200"/>
      <c r="C316" s="15"/>
      <c r="D316" s="185" t="s">
        <v>147</v>
      </c>
      <c r="E316" s="201" t="s">
        <v>1</v>
      </c>
      <c r="F316" s="202" t="s">
        <v>152</v>
      </c>
      <c r="G316" s="15"/>
      <c r="H316" s="203">
        <v>31.710000000000001</v>
      </c>
      <c r="I316" s="204"/>
      <c r="J316" s="15"/>
      <c r="K316" s="15"/>
      <c r="L316" s="200"/>
      <c r="M316" s="205"/>
      <c r="N316" s="206"/>
      <c r="O316" s="206"/>
      <c r="P316" s="206"/>
      <c r="Q316" s="206"/>
      <c r="R316" s="206"/>
      <c r="S316" s="206"/>
      <c r="T316" s="207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01" t="s">
        <v>147</v>
      </c>
      <c r="AU316" s="201" t="s">
        <v>146</v>
      </c>
      <c r="AV316" s="15" t="s">
        <v>145</v>
      </c>
      <c r="AW316" s="15" t="s">
        <v>30</v>
      </c>
      <c r="AX316" s="15" t="s">
        <v>80</v>
      </c>
      <c r="AY316" s="201" t="s">
        <v>137</v>
      </c>
    </row>
    <row r="317" s="2" customFormat="1" ht="37.8" customHeight="1">
      <c r="A317" s="37"/>
      <c r="B317" s="170"/>
      <c r="C317" s="171" t="s">
        <v>370</v>
      </c>
      <c r="D317" s="171" t="s">
        <v>140</v>
      </c>
      <c r="E317" s="172" t="s">
        <v>371</v>
      </c>
      <c r="F317" s="173" t="s">
        <v>372</v>
      </c>
      <c r="G317" s="174" t="s">
        <v>143</v>
      </c>
      <c r="H317" s="175">
        <v>110.19</v>
      </c>
      <c r="I317" s="176"/>
      <c r="J317" s="177">
        <f>ROUND(I317*H317,2)</f>
        <v>0</v>
      </c>
      <c r="K317" s="173" t="s">
        <v>144</v>
      </c>
      <c r="L317" s="38"/>
      <c r="M317" s="178" t="s">
        <v>1</v>
      </c>
      <c r="N317" s="179" t="s">
        <v>39</v>
      </c>
      <c r="O317" s="76"/>
      <c r="P317" s="180">
        <f>O317*H317</f>
        <v>0</v>
      </c>
      <c r="Q317" s="180">
        <v>0</v>
      </c>
      <c r="R317" s="180">
        <f>Q317*H317</f>
        <v>0</v>
      </c>
      <c r="S317" s="180">
        <v>0</v>
      </c>
      <c r="T317" s="181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82" t="s">
        <v>188</v>
      </c>
      <c r="AT317" s="182" t="s">
        <v>140</v>
      </c>
      <c r="AU317" s="182" t="s">
        <v>146</v>
      </c>
      <c r="AY317" s="18" t="s">
        <v>137</v>
      </c>
      <c r="BE317" s="183">
        <f>IF(N317="základní",J317,0)</f>
        <v>0</v>
      </c>
      <c r="BF317" s="183">
        <f>IF(N317="snížená",J317,0)</f>
        <v>0</v>
      </c>
      <c r="BG317" s="183">
        <f>IF(N317="zákl. přenesená",J317,0)</f>
        <v>0</v>
      </c>
      <c r="BH317" s="183">
        <f>IF(N317="sníž. přenesená",J317,0)</f>
        <v>0</v>
      </c>
      <c r="BI317" s="183">
        <f>IF(N317="nulová",J317,0)</f>
        <v>0</v>
      </c>
      <c r="BJ317" s="18" t="s">
        <v>146</v>
      </c>
      <c r="BK317" s="183">
        <f>ROUND(I317*H317,2)</f>
        <v>0</v>
      </c>
      <c r="BL317" s="18" t="s">
        <v>188</v>
      </c>
      <c r="BM317" s="182" t="s">
        <v>373</v>
      </c>
    </row>
    <row r="318" s="13" customFormat="1">
      <c r="A318" s="13"/>
      <c r="B318" s="184"/>
      <c r="C318" s="13"/>
      <c r="D318" s="185" t="s">
        <v>147</v>
      </c>
      <c r="E318" s="186" t="s">
        <v>1</v>
      </c>
      <c r="F318" s="187" t="s">
        <v>374</v>
      </c>
      <c r="G318" s="13"/>
      <c r="H318" s="186" t="s">
        <v>1</v>
      </c>
      <c r="I318" s="188"/>
      <c r="J318" s="13"/>
      <c r="K318" s="13"/>
      <c r="L318" s="184"/>
      <c r="M318" s="189"/>
      <c r="N318" s="190"/>
      <c r="O318" s="190"/>
      <c r="P318" s="190"/>
      <c r="Q318" s="190"/>
      <c r="R318" s="190"/>
      <c r="S318" s="190"/>
      <c r="T318" s="19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86" t="s">
        <v>147</v>
      </c>
      <c r="AU318" s="186" t="s">
        <v>146</v>
      </c>
      <c r="AV318" s="13" t="s">
        <v>80</v>
      </c>
      <c r="AW318" s="13" t="s">
        <v>30</v>
      </c>
      <c r="AX318" s="13" t="s">
        <v>73</v>
      </c>
      <c r="AY318" s="186" t="s">
        <v>137</v>
      </c>
    </row>
    <row r="319" s="13" customFormat="1">
      <c r="A319" s="13"/>
      <c r="B319" s="184"/>
      <c r="C319" s="13"/>
      <c r="D319" s="185" t="s">
        <v>147</v>
      </c>
      <c r="E319" s="186" t="s">
        <v>1</v>
      </c>
      <c r="F319" s="187" t="s">
        <v>148</v>
      </c>
      <c r="G319" s="13"/>
      <c r="H319" s="186" t="s">
        <v>1</v>
      </c>
      <c r="I319" s="188"/>
      <c r="J319" s="13"/>
      <c r="K319" s="13"/>
      <c r="L319" s="184"/>
      <c r="M319" s="189"/>
      <c r="N319" s="190"/>
      <c r="O319" s="190"/>
      <c r="P319" s="190"/>
      <c r="Q319" s="190"/>
      <c r="R319" s="190"/>
      <c r="S319" s="190"/>
      <c r="T319" s="19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86" t="s">
        <v>147</v>
      </c>
      <c r="AU319" s="186" t="s">
        <v>146</v>
      </c>
      <c r="AV319" s="13" t="s">
        <v>80</v>
      </c>
      <c r="AW319" s="13" t="s">
        <v>30</v>
      </c>
      <c r="AX319" s="13" t="s">
        <v>73</v>
      </c>
      <c r="AY319" s="186" t="s">
        <v>137</v>
      </c>
    </row>
    <row r="320" s="14" customFormat="1">
      <c r="A320" s="14"/>
      <c r="B320" s="192"/>
      <c r="C320" s="14"/>
      <c r="D320" s="185" t="s">
        <v>147</v>
      </c>
      <c r="E320" s="193" t="s">
        <v>1</v>
      </c>
      <c r="F320" s="194" t="s">
        <v>149</v>
      </c>
      <c r="G320" s="14"/>
      <c r="H320" s="195">
        <v>75.599999999999994</v>
      </c>
      <c r="I320" s="196"/>
      <c r="J320" s="14"/>
      <c r="K320" s="14"/>
      <c r="L320" s="192"/>
      <c r="M320" s="197"/>
      <c r="N320" s="198"/>
      <c r="O320" s="198"/>
      <c r="P320" s="198"/>
      <c r="Q320" s="198"/>
      <c r="R320" s="198"/>
      <c r="S320" s="198"/>
      <c r="T320" s="19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193" t="s">
        <v>147</v>
      </c>
      <c r="AU320" s="193" t="s">
        <v>146</v>
      </c>
      <c r="AV320" s="14" t="s">
        <v>146</v>
      </c>
      <c r="AW320" s="14" t="s">
        <v>30</v>
      </c>
      <c r="AX320" s="14" t="s">
        <v>73</v>
      </c>
      <c r="AY320" s="193" t="s">
        <v>137</v>
      </c>
    </row>
    <row r="321" s="13" customFormat="1">
      <c r="A321" s="13"/>
      <c r="B321" s="184"/>
      <c r="C321" s="13"/>
      <c r="D321" s="185" t="s">
        <v>147</v>
      </c>
      <c r="E321" s="186" t="s">
        <v>1</v>
      </c>
      <c r="F321" s="187" t="s">
        <v>150</v>
      </c>
      <c r="G321" s="13"/>
      <c r="H321" s="186" t="s">
        <v>1</v>
      </c>
      <c r="I321" s="188"/>
      <c r="J321" s="13"/>
      <c r="K321" s="13"/>
      <c r="L321" s="184"/>
      <c r="M321" s="189"/>
      <c r="N321" s="190"/>
      <c r="O321" s="190"/>
      <c r="P321" s="190"/>
      <c r="Q321" s="190"/>
      <c r="R321" s="190"/>
      <c r="S321" s="190"/>
      <c r="T321" s="19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86" t="s">
        <v>147</v>
      </c>
      <c r="AU321" s="186" t="s">
        <v>146</v>
      </c>
      <c r="AV321" s="13" t="s">
        <v>80</v>
      </c>
      <c r="AW321" s="13" t="s">
        <v>30</v>
      </c>
      <c r="AX321" s="13" t="s">
        <v>73</v>
      </c>
      <c r="AY321" s="186" t="s">
        <v>137</v>
      </c>
    </row>
    <row r="322" s="14" customFormat="1">
      <c r="A322" s="14"/>
      <c r="B322" s="192"/>
      <c r="C322" s="14"/>
      <c r="D322" s="185" t="s">
        <v>147</v>
      </c>
      <c r="E322" s="193" t="s">
        <v>1</v>
      </c>
      <c r="F322" s="194" t="s">
        <v>151</v>
      </c>
      <c r="G322" s="14"/>
      <c r="H322" s="195">
        <v>34.590000000000003</v>
      </c>
      <c r="I322" s="196"/>
      <c r="J322" s="14"/>
      <c r="K322" s="14"/>
      <c r="L322" s="192"/>
      <c r="M322" s="197"/>
      <c r="N322" s="198"/>
      <c r="O322" s="198"/>
      <c r="P322" s="198"/>
      <c r="Q322" s="198"/>
      <c r="R322" s="198"/>
      <c r="S322" s="198"/>
      <c r="T322" s="19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193" t="s">
        <v>147</v>
      </c>
      <c r="AU322" s="193" t="s">
        <v>146</v>
      </c>
      <c r="AV322" s="14" t="s">
        <v>146</v>
      </c>
      <c r="AW322" s="14" t="s">
        <v>30</v>
      </c>
      <c r="AX322" s="14" t="s">
        <v>73</v>
      </c>
      <c r="AY322" s="193" t="s">
        <v>137</v>
      </c>
    </row>
    <row r="323" s="15" customFormat="1">
      <c r="A323" s="15"/>
      <c r="B323" s="200"/>
      <c r="C323" s="15"/>
      <c r="D323" s="185" t="s">
        <v>147</v>
      </c>
      <c r="E323" s="201" t="s">
        <v>1</v>
      </c>
      <c r="F323" s="202" t="s">
        <v>152</v>
      </c>
      <c r="G323" s="15"/>
      <c r="H323" s="203">
        <v>110.19</v>
      </c>
      <c r="I323" s="204"/>
      <c r="J323" s="15"/>
      <c r="K323" s="15"/>
      <c r="L323" s="200"/>
      <c r="M323" s="205"/>
      <c r="N323" s="206"/>
      <c r="O323" s="206"/>
      <c r="P323" s="206"/>
      <c r="Q323" s="206"/>
      <c r="R323" s="206"/>
      <c r="S323" s="206"/>
      <c r="T323" s="207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01" t="s">
        <v>147</v>
      </c>
      <c r="AU323" s="201" t="s">
        <v>146</v>
      </c>
      <c r="AV323" s="15" t="s">
        <v>145</v>
      </c>
      <c r="AW323" s="15" t="s">
        <v>30</v>
      </c>
      <c r="AX323" s="15" t="s">
        <v>80</v>
      </c>
      <c r="AY323" s="201" t="s">
        <v>137</v>
      </c>
    </row>
    <row r="324" s="12" customFormat="1" ht="25.92" customHeight="1">
      <c r="A324" s="12"/>
      <c r="B324" s="157"/>
      <c r="C324" s="12"/>
      <c r="D324" s="158" t="s">
        <v>72</v>
      </c>
      <c r="E324" s="159" t="s">
        <v>375</v>
      </c>
      <c r="F324" s="159" t="s">
        <v>376</v>
      </c>
      <c r="G324" s="12"/>
      <c r="H324" s="12"/>
      <c r="I324" s="160"/>
      <c r="J324" s="161">
        <f>BK324</f>
        <v>0</v>
      </c>
      <c r="K324" s="12"/>
      <c r="L324" s="157"/>
      <c r="M324" s="162"/>
      <c r="N324" s="163"/>
      <c r="O324" s="163"/>
      <c r="P324" s="164">
        <f>SUM(P325:P327)</f>
        <v>0</v>
      </c>
      <c r="Q324" s="163"/>
      <c r="R324" s="164">
        <f>SUM(R325:R327)</f>
        <v>0</v>
      </c>
      <c r="S324" s="163"/>
      <c r="T324" s="165">
        <f>SUM(T325:T327)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158" t="s">
        <v>168</v>
      </c>
      <c r="AT324" s="166" t="s">
        <v>72</v>
      </c>
      <c r="AU324" s="166" t="s">
        <v>73</v>
      </c>
      <c r="AY324" s="158" t="s">
        <v>137</v>
      </c>
      <c r="BK324" s="167">
        <f>SUM(BK325:BK327)</f>
        <v>0</v>
      </c>
    </row>
    <row r="325" s="2" customFormat="1" ht="16.5" customHeight="1">
      <c r="A325" s="37"/>
      <c r="B325" s="170"/>
      <c r="C325" s="171" t="s">
        <v>270</v>
      </c>
      <c r="D325" s="171" t="s">
        <v>140</v>
      </c>
      <c r="E325" s="172" t="s">
        <v>377</v>
      </c>
      <c r="F325" s="173" t="s">
        <v>378</v>
      </c>
      <c r="G325" s="174" t="s">
        <v>303</v>
      </c>
      <c r="H325" s="175">
        <v>1</v>
      </c>
      <c r="I325" s="176"/>
      <c r="J325" s="177">
        <f>ROUND(I325*H325,2)</f>
        <v>0</v>
      </c>
      <c r="K325" s="173" t="s">
        <v>379</v>
      </c>
      <c r="L325" s="38"/>
      <c r="M325" s="178" t="s">
        <v>1</v>
      </c>
      <c r="N325" s="179" t="s">
        <v>39</v>
      </c>
      <c r="O325" s="76"/>
      <c r="P325" s="180">
        <f>O325*H325</f>
        <v>0</v>
      </c>
      <c r="Q325" s="180">
        <v>0</v>
      </c>
      <c r="R325" s="180">
        <f>Q325*H325</f>
        <v>0</v>
      </c>
      <c r="S325" s="180">
        <v>0</v>
      </c>
      <c r="T325" s="181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82" t="s">
        <v>145</v>
      </c>
      <c r="AT325" s="182" t="s">
        <v>140</v>
      </c>
      <c r="AU325" s="182" t="s">
        <v>80</v>
      </c>
      <c r="AY325" s="18" t="s">
        <v>137</v>
      </c>
      <c r="BE325" s="183">
        <f>IF(N325="základní",J325,0)</f>
        <v>0</v>
      </c>
      <c r="BF325" s="183">
        <f>IF(N325="snížená",J325,0)</f>
        <v>0</v>
      </c>
      <c r="BG325" s="183">
        <f>IF(N325="zákl. přenesená",J325,0)</f>
        <v>0</v>
      </c>
      <c r="BH325" s="183">
        <f>IF(N325="sníž. přenesená",J325,0)</f>
        <v>0</v>
      </c>
      <c r="BI325" s="183">
        <f>IF(N325="nulová",J325,0)</f>
        <v>0</v>
      </c>
      <c r="BJ325" s="18" t="s">
        <v>146</v>
      </c>
      <c r="BK325" s="183">
        <f>ROUND(I325*H325,2)</f>
        <v>0</v>
      </c>
      <c r="BL325" s="18" t="s">
        <v>145</v>
      </c>
      <c r="BM325" s="182" t="s">
        <v>380</v>
      </c>
    </row>
    <row r="326" s="2" customFormat="1" ht="24.15" customHeight="1">
      <c r="A326" s="37"/>
      <c r="B326" s="170"/>
      <c r="C326" s="171" t="s">
        <v>381</v>
      </c>
      <c r="D326" s="171" t="s">
        <v>140</v>
      </c>
      <c r="E326" s="172" t="s">
        <v>382</v>
      </c>
      <c r="F326" s="173" t="s">
        <v>383</v>
      </c>
      <c r="G326" s="174" t="s">
        <v>384</v>
      </c>
      <c r="H326" s="175">
        <v>12</v>
      </c>
      <c r="I326" s="176"/>
      <c r="J326" s="177">
        <f>ROUND(I326*H326,2)</f>
        <v>0</v>
      </c>
      <c r="K326" s="173" t="s">
        <v>1</v>
      </c>
      <c r="L326" s="38"/>
      <c r="M326" s="178" t="s">
        <v>1</v>
      </c>
      <c r="N326" s="179" t="s">
        <v>39</v>
      </c>
      <c r="O326" s="76"/>
      <c r="P326" s="180">
        <f>O326*H326</f>
        <v>0</v>
      </c>
      <c r="Q326" s="180">
        <v>0</v>
      </c>
      <c r="R326" s="180">
        <f>Q326*H326</f>
        <v>0</v>
      </c>
      <c r="S326" s="180">
        <v>0</v>
      </c>
      <c r="T326" s="181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82" t="s">
        <v>145</v>
      </c>
      <c r="AT326" s="182" t="s">
        <v>140</v>
      </c>
      <c r="AU326" s="182" t="s">
        <v>80</v>
      </c>
      <c r="AY326" s="18" t="s">
        <v>137</v>
      </c>
      <c r="BE326" s="183">
        <f>IF(N326="základní",J326,0)</f>
        <v>0</v>
      </c>
      <c r="BF326" s="183">
        <f>IF(N326="snížená",J326,0)</f>
        <v>0</v>
      </c>
      <c r="BG326" s="183">
        <f>IF(N326="zákl. přenesená",J326,0)</f>
        <v>0</v>
      </c>
      <c r="BH326" s="183">
        <f>IF(N326="sníž. přenesená",J326,0)</f>
        <v>0</v>
      </c>
      <c r="BI326" s="183">
        <f>IF(N326="nulová",J326,0)</f>
        <v>0</v>
      </c>
      <c r="BJ326" s="18" t="s">
        <v>146</v>
      </c>
      <c r="BK326" s="183">
        <f>ROUND(I326*H326,2)</f>
        <v>0</v>
      </c>
      <c r="BL326" s="18" t="s">
        <v>145</v>
      </c>
      <c r="BM326" s="182" t="s">
        <v>385</v>
      </c>
    </row>
    <row r="327" s="2" customFormat="1" ht="24.15" customHeight="1">
      <c r="A327" s="37"/>
      <c r="B327" s="170"/>
      <c r="C327" s="171" t="s">
        <v>275</v>
      </c>
      <c r="D327" s="171" t="s">
        <v>140</v>
      </c>
      <c r="E327" s="172" t="s">
        <v>386</v>
      </c>
      <c r="F327" s="173" t="s">
        <v>387</v>
      </c>
      <c r="G327" s="174" t="s">
        <v>384</v>
      </c>
      <c r="H327" s="175">
        <v>12</v>
      </c>
      <c r="I327" s="176"/>
      <c r="J327" s="177">
        <f>ROUND(I327*H327,2)</f>
        <v>0</v>
      </c>
      <c r="K327" s="173" t="s">
        <v>1</v>
      </c>
      <c r="L327" s="38"/>
      <c r="M327" s="222" t="s">
        <v>1</v>
      </c>
      <c r="N327" s="223" t="s">
        <v>39</v>
      </c>
      <c r="O327" s="224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82" t="s">
        <v>145</v>
      </c>
      <c r="AT327" s="182" t="s">
        <v>140</v>
      </c>
      <c r="AU327" s="182" t="s">
        <v>80</v>
      </c>
      <c r="AY327" s="18" t="s">
        <v>137</v>
      </c>
      <c r="BE327" s="183">
        <f>IF(N327="základní",J327,0)</f>
        <v>0</v>
      </c>
      <c r="BF327" s="183">
        <f>IF(N327="snížená",J327,0)</f>
        <v>0</v>
      </c>
      <c r="BG327" s="183">
        <f>IF(N327="zákl. přenesená",J327,0)</f>
        <v>0</v>
      </c>
      <c r="BH327" s="183">
        <f>IF(N327="sníž. přenesená",J327,0)</f>
        <v>0</v>
      </c>
      <c r="BI327" s="183">
        <f>IF(N327="nulová",J327,0)</f>
        <v>0</v>
      </c>
      <c r="BJ327" s="18" t="s">
        <v>146</v>
      </c>
      <c r="BK327" s="183">
        <f>ROUND(I327*H327,2)</f>
        <v>0</v>
      </c>
      <c r="BL327" s="18" t="s">
        <v>145</v>
      </c>
      <c r="BM327" s="182" t="s">
        <v>388</v>
      </c>
    </row>
    <row r="328" s="2" customFormat="1" ht="6.96" customHeight="1">
      <c r="A328" s="37"/>
      <c r="B328" s="59"/>
      <c r="C328" s="60"/>
      <c r="D328" s="60"/>
      <c r="E328" s="60"/>
      <c r="F328" s="60"/>
      <c r="G328" s="60"/>
      <c r="H328" s="60"/>
      <c r="I328" s="60"/>
      <c r="J328" s="60"/>
      <c r="K328" s="60"/>
      <c r="L328" s="38"/>
      <c r="M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</row>
  </sheetData>
  <autoFilter ref="C126:K327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="1" customFormat="1" ht="24.96" customHeight="1">
      <c r="B4" s="21"/>
      <c r="D4" s="22" t="s">
        <v>103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0" t="str">
        <f>'Rekapitulace stavby'!K6</f>
        <v>Příloha č. 3, Slepý soupis prací, dodávek a služeb s výkazem výměr (2)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104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395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6. 6. 2024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ROUND(J127,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ROUND((SUM(BE127:BE327)),  2)</f>
        <v>0</v>
      </c>
      <c r="G33" s="37"/>
      <c r="H33" s="37"/>
      <c r="I33" s="127">
        <v>0.20999999999999999</v>
      </c>
      <c r="J33" s="126">
        <f>ROUND(((SUM(BE127:BE327))*I33),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ROUND((SUM(BF127:BF327)),  2)</f>
        <v>0</v>
      </c>
      <c r="G34" s="37"/>
      <c r="H34" s="37"/>
      <c r="I34" s="127">
        <v>0.12</v>
      </c>
      <c r="J34" s="126">
        <f>ROUND(((SUM(BF127:BF327))*I34),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ROUND((SUM(BG127:BG327)),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ROUND((SUM(BH127:BH327)),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ROUND((SUM(BI127:BI327)),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0" t="str">
        <f>E7</f>
        <v>Příloha č. 3, Slepý soupis prací, dodávek a služeb s výkazem výměr (2)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104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Objekt4 - 597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6. 6. 2024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107</v>
      </c>
      <c r="D94" s="128"/>
      <c r="E94" s="128"/>
      <c r="F94" s="128"/>
      <c r="G94" s="128"/>
      <c r="H94" s="128"/>
      <c r="I94" s="128"/>
      <c r="J94" s="137" t="s">
        <v>108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109</v>
      </c>
      <c r="D96" s="37"/>
      <c r="E96" s="37"/>
      <c r="F96" s="37"/>
      <c r="G96" s="37"/>
      <c r="H96" s="37"/>
      <c r="I96" s="37"/>
      <c r="J96" s="95">
        <f>J127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110</v>
      </c>
    </row>
    <row r="97" s="9" customFormat="1" ht="24.96" customHeight="1">
      <c r="A97" s="9"/>
      <c r="B97" s="139"/>
      <c r="C97" s="9"/>
      <c r="D97" s="140" t="s">
        <v>111</v>
      </c>
      <c r="E97" s="141"/>
      <c r="F97" s="141"/>
      <c r="G97" s="141"/>
      <c r="H97" s="141"/>
      <c r="I97" s="141"/>
      <c r="J97" s="142">
        <f>J128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112</v>
      </c>
      <c r="E98" s="145"/>
      <c r="F98" s="145"/>
      <c r="G98" s="145"/>
      <c r="H98" s="145"/>
      <c r="I98" s="145"/>
      <c r="J98" s="146">
        <f>J129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113</v>
      </c>
      <c r="E99" s="145"/>
      <c r="F99" s="145"/>
      <c r="G99" s="145"/>
      <c r="H99" s="145"/>
      <c r="I99" s="145"/>
      <c r="J99" s="146">
        <f>J183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114</v>
      </c>
      <c r="E100" s="145"/>
      <c r="F100" s="145"/>
      <c r="G100" s="145"/>
      <c r="H100" s="145"/>
      <c r="I100" s="145"/>
      <c r="J100" s="146">
        <f>J193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115</v>
      </c>
      <c r="E101" s="145"/>
      <c r="F101" s="145"/>
      <c r="G101" s="145"/>
      <c r="H101" s="145"/>
      <c r="I101" s="145"/>
      <c r="J101" s="146">
        <f>J198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39"/>
      <c r="C102" s="9"/>
      <c r="D102" s="140" t="s">
        <v>116</v>
      </c>
      <c r="E102" s="141"/>
      <c r="F102" s="141"/>
      <c r="G102" s="141"/>
      <c r="H102" s="141"/>
      <c r="I102" s="141"/>
      <c r="J102" s="142">
        <f>J200</f>
        <v>0</v>
      </c>
      <c r="K102" s="9"/>
      <c r="L102" s="13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43"/>
      <c r="C103" s="10"/>
      <c r="D103" s="144" t="s">
        <v>117</v>
      </c>
      <c r="E103" s="145"/>
      <c r="F103" s="145"/>
      <c r="G103" s="145"/>
      <c r="H103" s="145"/>
      <c r="I103" s="145"/>
      <c r="J103" s="146">
        <f>J201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118</v>
      </c>
      <c r="E104" s="145"/>
      <c r="F104" s="145"/>
      <c r="G104" s="145"/>
      <c r="H104" s="145"/>
      <c r="I104" s="145"/>
      <c r="J104" s="146">
        <f>J222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3"/>
      <c r="C105" s="10"/>
      <c r="D105" s="144" t="s">
        <v>119</v>
      </c>
      <c r="E105" s="145"/>
      <c r="F105" s="145"/>
      <c r="G105" s="145"/>
      <c r="H105" s="145"/>
      <c r="I105" s="145"/>
      <c r="J105" s="146">
        <f>J259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3"/>
      <c r="C106" s="10"/>
      <c r="D106" s="144" t="s">
        <v>120</v>
      </c>
      <c r="E106" s="145"/>
      <c r="F106" s="145"/>
      <c r="G106" s="145"/>
      <c r="H106" s="145"/>
      <c r="I106" s="145"/>
      <c r="J106" s="146">
        <f>J275</f>
        <v>0</v>
      </c>
      <c r="K106" s="10"/>
      <c r="L106" s="14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39"/>
      <c r="C107" s="9"/>
      <c r="D107" s="140" t="s">
        <v>121</v>
      </c>
      <c r="E107" s="141"/>
      <c r="F107" s="141"/>
      <c r="G107" s="141"/>
      <c r="H107" s="141"/>
      <c r="I107" s="141"/>
      <c r="J107" s="142">
        <f>J324</f>
        <v>0</v>
      </c>
      <c r="K107" s="9"/>
      <c r="L107" s="13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7"/>
      <c r="B108" s="38"/>
      <c r="C108" s="37"/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61"/>
      <c r="C113" s="62"/>
      <c r="D113" s="62"/>
      <c r="E113" s="62"/>
      <c r="F113" s="62"/>
      <c r="G113" s="62"/>
      <c r="H113" s="62"/>
      <c r="I113" s="62"/>
      <c r="J113" s="62"/>
      <c r="K113" s="62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122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</v>
      </c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6.25" customHeight="1">
      <c r="A117" s="37"/>
      <c r="B117" s="38"/>
      <c r="C117" s="37"/>
      <c r="D117" s="37"/>
      <c r="E117" s="120" t="str">
        <f>E7</f>
        <v>Příloha č. 3, Slepý soupis prací, dodávek a služeb s výkazem výměr (2)</v>
      </c>
      <c r="F117" s="31"/>
      <c r="G117" s="31"/>
      <c r="H117" s="31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104</v>
      </c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7"/>
      <c r="D119" s="37"/>
      <c r="E119" s="66" t="str">
        <f>E9</f>
        <v>Objekt4 - 597</v>
      </c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20</v>
      </c>
      <c r="D121" s="37"/>
      <c r="E121" s="37"/>
      <c r="F121" s="26" t="str">
        <f>F12</f>
        <v xml:space="preserve"> </v>
      </c>
      <c r="G121" s="37"/>
      <c r="H121" s="37"/>
      <c r="I121" s="31" t="s">
        <v>22</v>
      </c>
      <c r="J121" s="68" t="str">
        <f>IF(J12="","",J12)</f>
        <v>6. 6. 2024</v>
      </c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24</v>
      </c>
      <c r="D123" s="37"/>
      <c r="E123" s="37"/>
      <c r="F123" s="26" t="str">
        <f>E15</f>
        <v xml:space="preserve"> </v>
      </c>
      <c r="G123" s="37"/>
      <c r="H123" s="37"/>
      <c r="I123" s="31" t="s">
        <v>29</v>
      </c>
      <c r="J123" s="35" t="str">
        <f>E21</f>
        <v xml:space="preserve"> </v>
      </c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27</v>
      </c>
      <c r="D124" s="37"/>
      <c r="E124" s="37"/>
      <c r="F124" s="26" t="str">
        <f>IF(E18="","",E18)</f>
        <v>Vyplň údaj</v>
      </c>
      <c r="G124" s="37"/>
      <c r="H124" s="37"/>
      <c r="I124" s="31" t="s">
        <v>31</v>
      </c>
      <c r="J124" s="35" t="str">
        <f>E24</f>
        <v xml:space="preserve"> </v>
      </c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7"/>
      <c r="D125" s="37"/>
      <c r="E125" s="37"/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1" customFormat="1" ht="29.28" customHeight="1">
      <c r="A126" s="147"/>
      <c r="B126" s="148"/>
      <c r="C126" s="149" t="s">
        <v>123</v>
      </c>
      <c r="D126" s="150" t="s">
        <v>58</v>
      </c>
      <c r="E126" s="150" t="s">
        <v>54</v>
      </c>
      <c r="F126" s="150" t="s">
        <v>55</v>
      </c>
      <c r="G126" s="150" t="s">
        <v>124</v>
      </c>
      <c r="H126" s="150" t="s">
        <v>125</v>
      </c>
      <c r="I126" s="150" t="s">
        <v>126</v>
      </c>
      <c r="J126" s="150" t="s">
        <v>108</v>
      </c>
      <c r="K126" s="151" t="s">
        <v>127</v>
      </c>
      <c r="L126" s="152"/>
      <c r="M126" s="85" t="s">
        <v>1</v>
      </c>
      <c r="N126" s="86" t="s">
        <v>37</v>
      </c>
      <c r="O126" s="86" t="s">
        <v>128</v>
      </c>
      <c r="P126" s="86" t="s">
        <v>129</v>
      </c>
      <c r="Q126" s="86" t="s">
        <v>130</v>
      </c>
      <c r="R126" s="86" t="s">
        <v>131</v>
      </c>
      <c r="S126" s="86" t="s">
        <v>132</v>
      </c>
      <c r="T126" s="87" t="s">
        <v>133</v>
      </c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</row>
    <row r="127" s="2" customFormat="1" ht="22.8" customHeight="1">
      <c r="A127" s="37"/>
      <c r="B127" s="38"/>
      <c r="C127" s="92" t="s">
        <v>134</v>
      </c>
      <c r="D127" s="37"/>
      <c r="E127" s="37"/>
      <c r="F127" s="37"/>
      <c r="G127" s="37"/>
      <c r="H127" s="37"/>
      <c r="I127" s="37"/>
      <c r="J127" s="153">
        <f>BK127</f>
        <v>0</v>
      </c>
      <c r="K127" s="37"/>
      <c r="L127" s="38"/>
      <c r="M127" s="88"/>
      <c r="N127" s="72"/>
      <c r="O127" s="89"/>
      <c r="P127" s="154">
        <f>P128+P200+P324</f>
        <v>0</v>
      </c>
      <c r="Q127" s="89"/>
      <c r="R127" s="154">
        <f>R128+R200+R324</f>
        <v>0</v>
      </c>
      <c r="S127" s="89"/>
      <c r="T127" s="155">
        <f>T128+T200+T324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8" t="s">
        <v>72</v>
      </c>
      <c r="AU127" s="18" t="s">
        <v>110</v>
      </c>
      <c r="BK127" s="156">
        <f>BK128+BK200+BK324</f>
        <v>0</v>
      </c>
    </row>
    <row r="128" s="12" customFormat="1" ht="25.92" customHeight="1">
      <c r="A128" s="12"/>
      <c r="B128" s="157"/>
      <c r="C128" s="12"/>
      <c r="D128" s="158" t="s">
        <v>72</v>
      </c>
      <c r="E128" s="159" t="s">
        <v>135</v>
      </c>
      <c r="F128" s="159" t="s">
        <v>136</v>
      </c>
      <c r="G128" s="12"/>
      <c r="H128" s="12"/>
      <c r="I128" s="160"/>
      <c r="J128" s="161">
        <f>BK128</f>
        <v>0</v>
      </c>
      <c r="K128" s="12"/>
      <c r="L128" s="157"/>
      <c r="M128" s="162"/>
      <c r="N128" s="163"/>
      <c r="O128" s="163"/>
      <c r="P128" s="164">
        <f>P129+P183+P193+P198</f>
        <v>0</v>
      </c>
      <c r="Q128" s="163"/>
      <c r="R128" s="164">
        <f>R129+R183+R193+R198</f>
        <v>0</v>
      </c>
      <c r="S128" s="163"/>
      <c r="T128" s="165">
        <f>T129+T183+T193+T198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8" t="s">
        <v>80</v>
      </c>
      <c r="AT128" s="166" t="s">
        <v>72</v>
      </c>
      <c r="AU128" s="166" t="s">
        <v>73</v>
      </c>
      <c r="AY128" s="158" t="s">
        <v>137</v>
      </c>
      <c r="BK128" s="167">
        <f>BK129+BK183+BK193+BK198</f>
        <v>0</v>
      </c>
    </row>
    <row r="129" s="12" customFormat="1" ht="22.8" customHeight="1">
      <c r="A129" s="12"/>
      <c r="B129" s="157"/>
      <c r="C129" s="12"/>
      <c r="D129" s="158" t="s">
        <v>72</v>
      </c>
      <c r="E129" s="168" t="s">
        <v>138</v>
      </c>
      <c r="F129" s="168" t="s">
        <v>139</v>
      </c>
      <c r="G129" s="12"/>
      <c r="H129" s="12"/>
      <c r="I129" s="160"/>
      <c r="J129" s="169">
        <f>BK129</f>
        <v>0</v>
      </c>
      <c r="K129" s="12"/>
      <c r="L129" s="157"/>
      <c r="M129" s="162"/>
      <c r="N129" s="163"/>
      <c r="O129" s="163"/>
      <c r="P129" s="164">
        <f>SUM(P130:P182)</f>
        <v>0</v>
      </c>
      <c r="Q129" s="163"/>
      <c r="R129" s="164">
        <f>SUM(R130:R182)</f>
        <v>0</v>
      </c>
      <c r="S129" s="163"/>
      <c r="T129" s="165">
        <f>SUM(T130:T182)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8" t="s">
        <v>80</v>
      </c>
      <c r="AT129" s="166" t="s">
        <v>72</v>
      </c>
      <c r="AU129" s="166" t="s">
        <v>80</v>
      </c>
      <c r="AY129" s="158" t="s">
        <v>137</v>
      </c>
      <c r="BK129" s="167">
        <f>SUM(BK130:BK182)</f>
        <v>0</v>
      </c>
    </row>
    <row r="130" s="2" customFormat="1" ht="37.8" customHeight="1">
      <c r="A130" s="37"/>
      <c r="B130" s="170"/>
      <c r="C130" s="171" t="s">
        <v>80</v>
      </c>
      <c r="D130" s="171" t="s">
        <v>140</v>
      </c>
      <c r="E130" s="172" t="s">
        <v>141</v>
      </c>
      <c r="F130" s="173" t="s">
        <v>142</v>
      </c>
      <c r="G130" s="174" t="s">
        <v>143</v>
      </c>
      <c r="H130" s="175">
        <v>110.19</v>
      </c>
      <c r="I130" s="176"/>
      <c r="J130" s="177">
        <f>ROUND(I130*H130,2)</f>
        <v>0</v>
      </c>
      <c r="K130" s="173" t="s">
        <v>144</v>
      </c>
      <c r="L130" s="38"/>
      <c r="M130" s="178" t="s">
        <v>1</v>
      </c>
      <c r="N130" s="179" t="s">
        <v>39</v>
      </c>
      <c r="O130" s="76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2" t="s">
        <v>145</v>
      </c>
      <c r="AT130" s="182" t="s">
        <v>140</v>
      </c>
      <c r="AU130" s="182" t="s">
        <v>146</v>
      </c>
      <c r="AY130" s="18" t="s">
        <v>137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8" t="s">
        <v>146</v>
      </c>
      <c r="BK130" s="183">
        <f>ROUND(I130*H130,2)</f>
        <v>0</v>
      </c>
      <c r="BL130" s="18" t="s">
        <v>145</v>
      </c>
      <c r="BM130" s="182" t="s">
        <v>146</v>
      </c>
    </row>
    <row r="131" s="13" customFormat="1">
      <c r="A131" s="13"/>
      <c r="B131" s="184"/>
      <c r="C131" s="13"/>
      <c r="D131" s="185" t="s">
        <v>147</v>
      </c>
      <c r="E131" s="186" t="s">
        <v>1</v>
      </c>
      <c r="F131" s="187" t="s">
        <v>148</v>
      </c>
      <c r="G131" s="13"/>
      <c r="H131" s="186" t="s">
        <v>1</v>
      </c>
      <c r="I131" s="188"/>
      <c r="J131" s="13"/>
      <c r="K131" s="13"/>
      <c r="L131" s="184"/>
      <c r="M131" s="189"/>
      <c r="N131" s="190"/>
      <c r="O131" s="190"/>
      <c r="P131" s="190"/>
      <c r="Q131" s="190"/>
      <c r="R131" s="190"/>
      <c r="S131" s="190"/>
      <c r="T131" s="19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6" t="s">
        <v>147</v>
      </c>
      <c r="AU131" s="186" t="s">
        <v>146</v>
      </c>
      <c r="AV131" s="13" t="s">
        <v>80</v>
      </c>
      <c r="AW131" s="13" t="s">
        <v>30</v>
      </c>
      <c r="AX131" s="13" t="s">
        <v>73</v>
      </c>
      <c r="AY131" s="186" t="s">
        <v>137</v>
      </c>
    </row>
    <row r="132" s="14" customFormat="1">
      <c r="A132" s="14"/>
      <c r="B132" s="192"/>
      <c r="C132" s="14"/>
      <c r="D132" s="185" t="s">
        <v>147</v>
      </c>
      <c r="E132" s="193" t="s">
        <v>1</v>
      </c>
      <c r="F132" s="194" t="s">
        <v>149</v>
      </c>
      <c r="G132" s="14"/>
      <c r="H132" s="195">
        <v>75.599999999999994</v>
      </c>
      <c r="I132" s="196"/>
      <c r="J132" s="14"/>
      <c r="K132" s="14"/>
      <c r="L132" s="192"/>
      <c r="M132" s="197"/>
      <c r="N132" s="198"/>
      <c r="O132" s="198"/>
      <c r="P132" s="198"/>
      <c r="Q132" s="198"/>
      <c r="R132" s="198"/>
      <c r="S132" s="198"/>
      <c r="T132" s="19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193" t="s">
        <v>147</v>
      </c>
      <c r="AU132" s="193" t="s">
        <v>146</v>
      </c>
      <c r="AV132" s="14" t="s">
        <v>146</v>
      </c>
      <c r="AW132" s="14" t="s">
        <v>30</v>
      </c>
      <c r="AX132" s="14" t="s">
        <v>73</v>
      </c>
      <c r="AY132" s="193" t="s">
        <v>137</v>
      </c>
    </row>
    <row r="133" s="13" customFormat="1">
      <c r="A133" s="13"/>
      <c r="B133" s="184"/>
      <c r="C133" s="13"/>
      <c r="D133" s="185" t="s">
        <v>147</v>
      </c>
      <c r="E133" s="186" t="s">
        <v>1</v>
      </c>
      <c r="F133" s="187" t="s">
        <v>150</v>
      </c>
      <c r="G133" s="13"/>
      <c r="H133" s="186" t="s">
        <v>1</v>
      </c>
      <c r="I133" s="188"/>
      <c r="J133" s="13"/>
      <c r="K133" s="13"/>
      <c r="L133" s="184"/>
      <c r="M133" s="189"/>
      <c r="N133" s="190"/>
      <c r="O133" s="190"/>
      <c r="P133" s="190"/>
      <c r="Q133" s="190"/>
      <c r="R133" s="190"/>
      <c r="S133" s="190"/>
      <c r="T133" s="19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6" t="s">
        <v>147</v>
      </c>
      <c r="AU133" s="186" t="s">
        <v>146</v>
      </c>
      <c r="AV133" s="13" t="s">
        <v>80</v>
      </c>
      <c r="AW133" s="13" t="s">
        <v>30</v>
      </c>
      <c r="AX133" s="13" t="s">
        <v>73</v>
      </c>
      <c r="AY133" s="186" t="s">
        <v>137</v>
      </c>
    </row>
    <row r="134" s="14" customFormat="1">
      <c r="A134" s="14"/>
      <c r="B134" s="192"/>
      <c r="C134" s="14"/>
      <c r="D134" s="185" t="s">
        <v>147</v>
      </c>
      <c r="E134" s="193" t="s">
        <v>1</v>
      </c>
      <c r="F134" s="194" t="s">
        <v>151</v>
      </c>
      <c r="G134" s="14"/>
      <c r="H134" s="195">
        <v>34.590000000000003</v>
      </c>
      <c r="I134" s="196"/>
      <c r="J134" s="14"/>
      <c r="K134" s="14"/>
      <c r="L134" s="192"/>
      <c r="M134" s="197"/>
      <c r="N134" s="198"/>
      <c r="O134" s="198"/>
      <c r="P134" s="198"/>
      <c r="Q134" s="198"/>
      <c r="R134" s="198"/>
      <c r="S134" s="198"/>
      <c r="T134" s="19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193" t="s">
        <v>147</v>
      </c>
      <c r="AU134" s="193" t="s">
        <v>146</v>
      </c>
      <c r="AV134" s="14" t="s">
        <v>146</v>
      </c>
      <c r="AW134" s="14" t="s">
        <v>30</v>
      </c>
      <c r="AX134" s="14" t="s">
        <v>73</v>
      </c>
      <c r="AY134" s="193" t="s">
        <v>137</v>
      </c>
    </row>
    <row r="135" s="15" customFormat="1">
      <c r="A135" s="15"/>
      <c r="B135" s="200"/>
      <c r="C135" s="15"/>
      <c r="D135" s="185" t="s">
        <v>147</v>
      </c>
      <c r="E135" s="201" t="s">
        <v>1</v>
      </c>
      <c r="F135" s="202" t="s">
        <v>152</v>
      </c>
      <c r="G135" s="15"/>
      <c r="H135" s="203">
        <v>110.19</v>
      </c>
      <c r="I135" s="204"/>
      <c r="J135" s="15"/>
      <c r="K135" s="15"/>
      <c r="L135" s="200"/>
      <c r="M135" s="205"/>
      <c r="N135" s="206"/>
      <c r="O135" s="206"/>
      <c r="P135" s="206"/>
      <c r="Q135" s="206"/>
      <c r="R135" s="206"/>
      <c r="S135" s="206"/>
      <c r="T135" s="207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01" t="s">
        <v>147</v>
      </c>
      <c r="AU135" s="201" t="s">
        <v>146</v>
      </c>
      <c r="AV135" s="15" t="s">
        <v>145</v>
      </c>
      <c r="AW135" s="15" t="s">
        <v>30</v>
      </c>
      <c r="AX135" s="15" t="s">
        <v>80</v>
      </c>
      <c r="AY135" s="201" t="s">
        <v>137</v>
      </c>
    </row>
    <row r="136" s="2" customFormat="1" ht="44.25" customHeight="1">
      <c r="A136" s="37"/>
      <c r="B136" s="170"/>
      <c r="C136" s="171" t="s">
        <v>146</v>
      </c>
      <c r="D136" s="171" t="s">
        <v>140</v>
      </c>
      <c r="E136" s="172" t="s">
        <v>153</v>
      </c>
      <c r="F136" s="173" t="s">
        <v>154</v>
      </c>
      <c r="G136" s="174" t="s">
        <v>155</v>
      </c>
      <c r="H136" s="175">
        <v>44</v>
      </c>
      <c r="I136" s="176"/>
      <c r="J136" s="177">
        <f>ROUND(I136*H136,2)</f>
        <v>0</v>
      </c>
      <c r="K136" s="173" t="s">
        <v>144</v>
      </c>
      <c r="L136" s="38"/>
      <c r="M136" s="178" t="s">
        <v>1</v>
      </c>
      <c r="N136" s="179" t="s">
        <v>39</v>
      </c>
      <c r="O136" s="76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2" t="s">
        <v>145</v>
      </c>
      <c r="AT136" s="182" t="s">
        <v>140</v>
      </c>
      <c r="AU136" s="182" t="s">
        <v>146</v>
      </c>
      <c r="AY136" s="18" t="s">
        <v>137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8" t="s">
        <v>146</v>
      </c>
      <c r="BK136" s="183">
        <f>ROUND(I136*H136,2)</f>
        <v>0</v>
      </c>
      <c r="BL136" s="18" t="s">
        <v>145</v>
      </c>
      <c r="BM136" s="182" t="s">
        <v>145</v>
      </c>
    </row>
    <row r="137" s="13" customFormat="1">
      <c r="A137" s="13"/>
      <c r="B137" s="184"/>
      <c r="C137" s="13"/>
      <c r="D137" s="185" t="s">
        <v>147</v>
      </c>
      <c r="E137" s="186" t="s">
        <v>1</v>
      </c>
      <c r="F137" s="187" t="s">
        <v>156</v>
      </c>
      <c r="G137" s="13"/>
      <c r="H137" s="186" t="s">
        <v>1</v>
      </c>
      <c r="I137" s="188"/>
      <c r="J137" s="13"/>
      <c r="K137" s="13"/>
      <c r="L137" s="184"/>
      <c r="M137" s="189"/>
      <c r="N137" s="190"/>
      <c r="O137" s="190"/>
      <c r="P137" s="190"/>
      <c r="Q137" s="190"/>
      <c r="R137" s="190"/>
      <c r="S137" s="190"/>
      <c r="T137" s="19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6" t="s">
        <v>147</v>
      </c>
      <c r="AU137" s="186" t="s">
        <v>146</v>
      </c>
      <c r="AV137" s="13" t="s">
        <v>80</v>
      </c>
      <c r="AW137" s="13" t="s">
        <v>30</v>
      </c>
      <c r="AX137" s="13" t="s">
        <v>73</v>
      </c>
      <c r="AY137" s="186" t="s">
        <v>137</v>
      </c>
    </row>
    <row r="138" s="13" customFormat="1">
      <c r="A138" s="13"/>
      <c r="B138" s="184"/>
      <c r="C138" s="13"/>
      <c r="D138" s="185" t="s">
        <v>147</v>
      </c>
      <c r="E138" s="186" t="s">
        <v>1</v>
      </c>
      <c r="F138" s="187" t="s">
        <v>148</v>
      </c>
      <c r="G138" s="13"/>
      <c r="H138" s="186" t="s">
        <v>1</v>
      </c>
      <c r="I138" s="188"/>
      <c r="J138" s="13"/>
      <c r="K138" s="13"/>
      <c r="L138" s="184"/>
      <c r="M138" s="189"/>
      <c r="N138" s="190"/>
      <c r="O138" s="190"/>
      <c r="P138" s="190"/>
      <c r="Q138" s="190"/>
      <c r="R138" s="190"/>
      <c r="S138" s="190"/>
      <c r="T138" s="19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6" t="s">
        <v>147</v>
      </c>
      <c r="AU138" s="186" t="s">
        <v>146</v>
      </c>
      <c r="AV138" s="13" t="s">
        <v>80</v>
      </c>
      <c r="AW138" s="13" t="s">
        <v>30</v>
      </c>
      <c r="AX138" s="13" t="s">
        <v>73</v>
      </c>
      <c r="AY138" s="186" t="s">
        <v>137</v>
      </c>
    </row>
    <row r="139" s="14" customFormat="1">
      <c r="A139" s="14"/>
      <c r="B139" s="192"/>
      <c r="C139" s="14"/>
      <c r="D139" s="185" t="s">
        <v>147</v>
      </c>
      <c r="E139" s="193" t="s">
        <v>1</v>
      </c>
      <c r="F139" s="194" t="s">
        <v>157</v>
      </c>
      <c r="G139" s="14"/>
      <c r="H139" s="195">
        <v>32</v>
      </c>
      <c r="I139" s="196"/>
      <c r="J139" s="14"/>
      <c r="K139" s="14"/>
      <c r="L139" s="192"/>
      <c r="M139" s="197"/>
      <c r="N139" s="198"/>
      <c r="O139" s="198"/>
      <c r="P139" s="198"/>
      <c r="Q139" s="198"/>
      <c r="R139" s="198"/>
      <c r="S139" s="198"/>
      <c r="T139" s="19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193" t="s">
        <v>147</v>
      </c>
      <c r="AU139" s="193" t="s">
        <v>146</v>
      </c>
      <c r="AV139" s="14" t="s">
        <v>146</v>
      </c>
      <c r="AW139" s="14" t="s">
        <v>30</v>
      </c>
      <c r="AX139" s="14" t="s">
        <v>73</v>
      </c>
      <c r="AY139" s="193" t="s">
        <v>137</v>
      </c>
    </row>
    <row r="140" s="13" customFormat="1">
      <c r="A140" s="13"/>
      <c r="B140" s="184"/>
      <c r="C140" s="13"/>
      <c r="D140" s="185" t="s">
        <v>147</v>
      </c>
      <c r="E140" s="186" t="s">
        <v>1</v>
      </c>
      <c r="F140" s="187" t="s">
        <v>150</v>
      </c>
      <c r="G140" s="13"/>
      <c r="H140" s="186" t="s">
        <v>1</v>
      </c>
      <c r="I140" s="188"/>
      <c r="J140" s="13"/>
      <c r="K140" s="13"/>
      <c r="L140" s="184"/>
      <c r="M140" s="189"/>
      <c r="N140" s="190"/>
      <c r="O140" s="190"/>
      <c r="P140" s="190"/>
      <c r="Q140" s="190"/>
      <c r="R140" s="190"/>
      <c r="S140" s="190"/>
      <c r="T140" s="19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6" t="s">
        <v>147</v>
      </c>
      <c r="AU140" s="186" t="s">
        <v>146</v>
      </c>
      <c r="AV140" s="13" t="s">
        <v>80</v>
      </c>
      <c r="AW140" s="13" t="s">
        <v>30</v>
      </c>
      <c r="AX140" s="13" t="s">
        <v>73</v>
      </c>
      <c r="AY140" s="186" t="s">
        <v>137</v>
      </c>
    </row>
    <row r="141" s="14" customFormat="1">
      <c r="A141" s="14"/>
      <c r="B141" s="192"/>
      <c r="C141" s="14"/>
      <c r="D141" s="185" t="s">
        <v>147</v>
      </c>
      <c r="E141" s="193" t="s">
        <v>1</v>
      </c>
      <c r="F141" s="194" t="s">
        <v>8</v>
      </c>
      <c r="G141" s="14"/>
      <c r="H141" s="195">
        <v>12</v>
      </c>
      <c r="I141" s="196"/>
      <c r="J141" s="14"/>
      <c r="K141" s="14"/>
      <c r="L141" s="192"/>
      <c r="M141" s="197"/>
      <c r="N141" s="198"/>
      <c r="O141" s="198"/>
      <c r="P141" s="198"/>
      <c r="Q141" s="198"/>
      <c r="R141" s="198"/>
      <c r="S141" s="198"/>
      <c r="T141" s="19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193" t="s">
        <v>147</v>
      </c>
      <c r="AU141" s="193" t="s">
        <v>146</v>
      </c>
      <c r="AV141" s="14" t="s">
        <v>146</v>
      </c>
      <c r="AW141" s="14" t="s">
        <v>30</v>
      </c>
      <c r="AX141" s="14" t="s">
        <v>73</v>
      </c>
      <c r="AY141" s="193" t="s">
        <v>137</v>
      </c>
    </row>
    <row r="142" s="15" customFormat="1">
      <c r="A142" s="15"/>
      <c r="B142" s="200"/>
      <c r="C142" s="15"/>
      <c r="D142" s="185" t="s">
        <v>147</v>
      </c>
      <c r="E142" s="201" t="s">
        <v>1</v>
      </c>
      <c r="F142" s="202" t="s">
        <v>152</v>
      </c>
      <c r="G142" s="15"/>
      <c r="H142" s="203">
        <v>44</v>
      </c>
      <c r="I142" s="204"/>
      <c r="J142" s="15"/>
      <c r="K142" s="15"/>
      <c r="L142" s="200"/>
      <c r="M142" s="205"/>
      <c r="N142" s="206"/>
      <c r="O142" s="206"/>
      <c r="P142" s="206"/>
      <c r="Q142" s="206"/>
      <c r="R142" s="206"/>
      <c r="S142" s="206"/>
      <c r="T142" s="207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01" t="s">
        <v>147</v>
      </c>
      <c r="AU142" s="201" t="s">
        <v>146</v>
      </c>
      <c r="AV142" s="15" t="s">
        <v>145</v>
      </c>
      <c r="AW142" s="15" t="s">
        <v>30</v>
      </c>
      <c r="AX142" s="15" t="s">
        <v>80</v>
      </c>
      <c r="AY142" s="201" t="s">
        <v>137</v>
      </c>
    </row>
    <row r="143" s="2" customFormat="1" ht="24.15" customHeight="1">
      <c r="A143" s="37"/>
      <c r="B143" s="170"/>
      <c r="C143" s="171" t="s">
        <v>158</v>
      </c>
      <c r="D143" s="171" t="s">
        <v>140</v>
      </c>
      <c r="E143" s="172" t="s">
        <v>159</v>
      </c>
      <c r="F143" s="173" t="s">
        <v>160</v>
      </c>
      <c r="G143" s="174" t="s">
        <v>143</v>
      </c>
      <c r="H143" s="175">
        <v>31.710000000000001</v>
      </c>
      <c r="I143" s="176"/>
      <c r="J143" s="177">
        <f>ROUND(I143*H143,2)</f>
        <v>0</v>
      </c>
      <c r="K143" s="173" t="s">
        <v>144</v>
      </c>
      <c r="L143" s="38"/>
      <c r="M143" s="178" t="s">
        <v>1</v>
      </c>
      <c r="N143" s="179" t="s">
        <v>39</v>
      </c>
      <c r="O143" s="76"/>
      <c r="P143" s="180">
        <f>O143*H143</f>
        <v>0</v>
      </c>
      <c r="Q143" s="180">
        <v>0</v>
      </c>
      <c r="R143" s="180">
        <f>Q143*H143</f>
        <v>0</v>
      </c>
      <c r="S143" s="180">
        <v>0</v>
      </c>
      <c r="T143" s="18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2" t="s">
        <v>145</v>
      </c>
      <c r="AT143" s="182" t="s">
        <v>140</v>
      </c>
      <c r="AU143" s="182" t="s">
        <v>146</v>
      </c>
      <c r="AY143" s="18" t="s">
        <v>137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8" t="s">
        <v>146</v>
      </c>
      <c r="BK143" s="183">
        <f>ROUND(I143*H143,2)</f>
        <v>0</v>
      </c>
      <c r="BL143" s="18" t="s">
        <v>145</v>
      </c>
      <c r="BM143" s="182" t="s">
        <v>138</v>
      </c>
    </row>
    <row r="144" s="13" customFormat="1">
      <c r="A144" s="13"/>
      <c r="B144" s="184"/>
      <c r="C144" s="13"/>
      <c r="D144" s="185" t="s">
        <v>147</v>
      </c>
      <c r="E144" s="186" t="s">
        <v>1</v>
      </c>
      <c r="F144" s="187" t="s">
        <v>161</v>
      </c>
      <c r="G144" s="13"/>
      <c r="H144" s="186" t="s">
        <v>1</v>
      </c>
      <c r="I144" s="188"/>
      <c r="J144" s="13"/>
      <c r="K144" s="13"/>
      <c r="L144" s="184"/>
      <c r="M144" s="189"/>
      <c r="N144" s="190"/>
      <c r="O144" s="190"/>
      <c r="P144" s="190"/>
      <c r="Q144" s="190"/>
      <c r="R144" s="190"/>
      <c r="S144" s="190"/>
      <c r="T144" s="19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6" t="s">
        <v>147</v>
      </c>
      <c r="AU144" s="186" t="s">
        <v>146</v>
      </c>
      <c r="AV144" s="13" t="s">
        <v>80</v>
      </c>
      <c r="AW144" s="13" t="s">
        <v>30</v>
      </c>
      <c r="AX144" s="13" t="s">
        <v>73</v>
      </c>
      <c r="AY144" s="186" t="s">
        <v>137</v>
      </c>
    </row>
    <row r="145" s="13" customFormat="1">
      <c r="A145" s="13"/>
      <c r="B145" s="184"/>
      <c r="C145" s="13"/>
      <c r="D145" s="185" t="s">
        <v>147</v>
      </c>
      <c r="E145" s="186" t="s">
        <v>1</v>
      </c>
      <c r="F145" s="187" t="s">
        <v>148</v>
      </c>
      <c r="G145" s="13"/>
      <c r="H145" s="186" t="s">
        <v>1</v>
      </c>
      <c r="I145" s="188"/>
      <c r="J145" s="13"/>
      <c r="K145" s="13"/>
      <c r="L145" s="184"/>
      <c r="M145" s="189"/>
      <c r="N145" s="190"/>
      <c r="O145" s="190"/>
      <c r="P145" s="190"/>
      <c r="Q145" s="190"/>
      <c r="R145" s="190"/>
      <c r="S145" s="190"/>
      <c r="T145" s="19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6" t="s">
        <v>147</v>
      </c>
      <c r="AU145" s="186" t="s">
        <v>146</v>
      </c>
      <c r="AV145" s="13" t="s">
        <v>80</v>
      </c>
      <c r="AW145" s="13" t="s">
        <v>30</v>
      </c>
      <c r="AX145" s="13" t="s">
        <v>73</v>
      </c>
      <c r="AY145" s="186" t="s">
        <v>137</v>
      </c>
    </row>
    <row r="146" s="14" customFormat="1">
      <c r="A146" s="14"/>
      <c r="B146" s="192"/>
      <c r="C146" s="14"/>
      <c r="D146" s="185" t="s">
        <v>147</v>
      </c>
      <c r="E146" s="193" t="s">
        <v>1</v>
      </c>
      <c r="F146" s="194" t="s">
        <v>162</v>
      </c>
      <c r="G146" s="14"/>
      <c r="H146" s="195">
        <v>21.359999999999999</v>
      </c>
      <c r="I146" s="196"/>
      <c r="J146" s="14"/>
      <c r="K146" s="14"/>
      <c r="L146" s="192"/>
      <c r="M146" s="197"/>
      <c r="N146" s="198"/>
      <c r="O146" s="198"/>
      <c r="P146" s="198"/>
      <c r="Q146" s="198"/>
      <c r="R146" s="198"/>
      <c r="S146" s="198"/>
      <c r="T146" s="19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193" t="s">
        <v>147</v>
      </c>
      <c r="AU146" s="193" t="s">
        <v>146</v>
      </c>
      <c r="AV146" s="14" t="s">
        <v>146</v>
      </c>
      <c r="AW146" s="14" t="s">
        <v>30</v>
      </c>
      <c r="AX146" s="14" t="s">
        <v>73</v>
      </c>
      <c r="AY146" s="193" t="s">
        <v>137</v>
      </c>
    </row>
    <row r="147" s="13" customFormat="1">
      <c r="A147" s="13"/>
      <c r="B147" s="184"/>
      <c r="C147" s="13"/>
      <c r="D147" s="185" t="s">
        <v>147</v>
      </c>
      <c r="E147" s="186" t="s">
        <v>1</v>
      </c>
      <c r="F147" s="187" t="s">
        <v>150</v>
      </c>
      <c r="G147" s="13"/>
      <c r="H147" s="186" t="s">
        <v>1</v>
      </c>
      <c r="I147" s="188"/>
      <c r="J147" s="13"/>
      <c r="K147" s="13"/>
      <c r="L147" s="184"/>
      <c r="M147" s="189"/>
      <c r="N147" s="190"/>
      <c r="O147" s="190"/>
      <c r="P147" s="190"/>
      <c r="Q147" s="190"/>
      <c r="R147" s="190"/>
      <c r="S147" s="190"/>
      <c r="T147" s="19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6" t="s">
        <v>147</v>
      </c>
      <c r="AU147" s="186" t="s">
        <v>146</v>
      </c>
      <c r="AV147" s="13" t="s">
        <v>80</v>
      </c>
      <c r="AW147" s="13" t="s">
        <v>30</v>
      </c>
      <c r="AX147" s="13" t="s">
        <v>73</v>
      </c>
      <c r="AY147" s="186" t="s">
        <v>137</v>
      </c>
    </row>
    <row r="148" s="14" customFormat="1">
      <c r="A148" s="14"/>
      <c r="B148" s="192"/>
      <c r="C148" s="14"/>
      <c r="D148" s="185" t="s">
        <v>147</v>
      </c>
      <c r="E148" s="193" t="s">
        <v>1</v>
      </c>
      <c r="F148" s="194" t="s">
        <v>163</v>
      </c>
      <c r="G148" s="14"/>
      <c r="H148" s="195">
        <v>10.35</v>
      </c>
      <c r="I148" s="196"/>
      <c r="J148" s="14"/>
      <c r="K148" s="14"/>
      <c r="L148" s="192"/>
      <c r="M148" s="197"/>
      <c r="N148" s="198"/>
      <c r="O148" s="198"/>
      <c r="P148" s="198"/>
      <c r="Q148" s="198"/>
      <c r="R148" s="198"/>
      <c r="S148" s="198"/>
      <c r="T148" s="19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193" t="s">
        <v>147</v>
      </c>
      <c r="AU148" s="193" t="s">
        <v>146</v>
      </c>
      <c r="AV148" s="14" t="s">
        <v>146</v>
      </c>
      <c r="AW148" s="14" t="s">
        <v>30</v>
      </c>
      <c r="AX148" s="14" t="s">
        <v>73</v>
      </c>
      <c r="AY148" s="193" t="s">
        <v>137</v>
      </c>
    </row>
    <row r="149" s="15" customFormat="1">
      <c r="A149" s="15"/>
      <c r="B149" s="200"/>
      <c r="C149" s="15"/>
      <c r="D149" s="185" t="s">
        <v>147</v>
      </c>
      <c r="E149" s="201" t="s">
        <v>1</v>
      </c>
      <c r="F149" s="202" t="s">
        <v>152</v>
      </c>
      <c r="G149" s="15"/>
      <c r="H149" s="203">
        <v>31.710000000000001</v>
      </c>
      <c r="I149" s="204"/>
      <c r="J149" s="15"/>
      <c r="K149" s="15"/>
      <c r="L149" s="200"/>
      <c r="M149" s="205"/>
      <c r="N149" s="206"/>
      <c r="O149" s="206"/>
      <c r="P149" s="206"/>
      <c r="Q149" s="206"/>
      <c r="R149" s="206"/>
      <c r="S149" s="206"/>
      <c r="T149" s="20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01" t="s">
        <v>147</v>
      </c>
      <c r="AU149" s="201" t="s">
        <v>146</v>
      </c>
      <c r="AV149" s="15" t="s">
        <v>145</v>
      </c>
      <c r="AW149" s="15" t="s">
        <v>30</v>
      </c>
      <c r="AX149" s="15" t="s">
        <v>80</v>
      </c>
      <c r="AY149" s="201" t="s">
        <v>137</v>
      </c>
    </row>
    <row r="150" s="2" customFormat="1" ht="55.5" customHeight="1">
      <c r="A150" s="37"/>
      <c r="B150" s="170"/>
      <c r="C150" s="171" t="s">
        <v>145</v>
      </c>
      <c r="D150" s="171" t="s">
        <v>140</v>
      </c>
      <c r="E150" s="172" t="s">
        <v>164</v>
      </c>
      <c r="F150" s="173" t="s">
        <v>165</v>
      </c>
      <c r="G150" s="174" t="s">
        <v>166</v>
      </c>
      <c r="H150" s="175">
        <v>422.80000000000001</v>
      </c>
      <c r="I150" s="176"/>
      <c r="J150" s="177">
        <f>ROUND(I150*H150,2)</f>
        <v>0</v>
      </c>
      <c r="K150" s="173" t="s">
        <v>144</v>
      </c>
      <c r="L150" s="38"/>
      <c r="M150" s="178" t="s">
        <v>1</v>
      </c>
      <c r="N150" s="179" t="s">
        <v>39</v>
      </c>
      <c r="O150" s="76"/>
      <c r="P150" s="180">
        <f>O150*H150</f>
        <v>0</v>
      </c>
      <c r="Q150" s="180">
        <v>0</v>
      </c>
      <c r="R150" s="180">
        <f>Q150*H150</f>
        <v>0</v>
      </c>
      <c r="S150" s="180">
        <v>0</v>
      </c>
      <c r="T150" s="18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2" t="s">
        <v>145</v>
      </c>
      <c r="AT150" s="182" t="s">
        <v>140</v>
      </c>
      <c r="AU150" s="182" t="s">
        <v>146</v>
      </c>
      <c r="AY150" s="18" t="s">
        <v>137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8" t="s">
        <v>146</v>
      </c>
      <c r="BK150" s="183">
        <f>ROUND(I150*H150,2)</f>
        <v>0</v>
      </c>
      <c r="BL150" s="18" t="s">
        <v>145</v>
      </c>
      <c r="BM150" s="182" t="s">
        <v>167</v>
      </c>
    </row>
    <row r="151" s="2" customFormat="1" ht="24.15" customHeight="1">
      <c r="A151" s="37"/>
      <c r="B151" s="170"/>
      <c r="C151" s="208" t="s">
        <v>168</v>
      </c>
      <c r="D151" s="208" t="s">
        <v>169</v>
      </c>
      <c r="E151" s="209" t="s">
        <v>170</v>
      </c>
      <c r="F151" s="210" t="s">
        <v>171</v>
      </c>
      <c r="G151" s="211" t="s">
        <v>166</v>
      </c>
      <c r="H151" s="212">
        <v>221.97</v>
      </c>
      <c r="I151" s="213"/>
      <c r="J151" s="214">
        <f>ROUND(I151*H151,2)</f>
        <v>0</v>
      </c>
      <c r="K151" s="210" t="s">
        <v>144</v>
      </c>
      <c r="L151" s="215"/>
      <c r="M151" s="216" t="s">
        <v>1</v>
      </c>
      <c r="N151" s="217" t="s">
        <v>39</v>
      </c>
      <c r="O151" s="76"/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2" t="s">
        <v>167</v>
      </c>
      <c r="AT151" s="182" t="s">
        <v>169</v>
      </c>
      <c r="AU151" s="182" t="s">
        <v>146</v>
      </c>
      <c r="AY151" s="18" t="s">
        <v>137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8" t="s">
        <v>146</v>
      </c>
      <c r="BK151" s="183">
        <f>ROUND(I151*H151,2)</f>
        <v>0</v>
      </c>
      <c r="BL151" s="18" t="s">
        <v>145</v>
      </c>
      <c r="BM151" s="182" t="s">
        <v>172</v>
      </c>
    </row>
    <row r="152" s="13" customFormat="1">
      <c r="A152" s="13"/>
      <c r="B152" s="184"/>
      <c r="C152" s="13"/>
      <c r="D152" s="185" t="s">
        <v>147</v>
      </c>
      <c r="E152" s="186" t="s">
        <v>1</v>
      </c>
      <c r="F152" s="187" t="s">
        <v>156</v>
      </c>
      <c r="G152" s="13"/>
      <c r="H152" s="186" t="s">
        <v>1</v>
      </c>
      <c r="I152" s="188"/>
      <c r="J152" s="13"/>
      <c r="K152" s="13"/>
      <c r="L152" s="184"/>
      <c r="M152" s="189"/>
      <c r="N152" s="190"/>
      <c r="O152" s="190"/>
      <c r="P152" s="190"/>
      <c r="Q152" s="190"/>
      <c r="R152" s="190"/>
      <c r="S152" s="190"/>
      <c r="T152" s="19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6" t="s">
        <v>147</v>
      </c>
      <c r="AU152" s="186" t="s">
        <v>146</v>
      </c>
      <c r="AV152" s="13" t="s">
        <v>80</v>
      </c>
      <c r="AW152" s="13" t="s">
        <v>30</v>
      </c>
      <c r="AX152" s="13" t="s">
        <v>73</v>
      </c>
      <c r="AY152" s="186" t="s">
        <v>137</v>
      </c>
    </row>
    <row r="153" s="13" customFormat="1">
      <c r="A153" s="13"/>
      <c r="B153" s="184"/>
      <c r="C153" s="13"/>
      <c r="D153" s="185" t="s">
        <v>147</v>
      </c>
      <c r="E153" s="186" t="s">
        <v>1</v>
      </c>
      <c r="F153" s="187" t="s">
        <v>148</v>
      </c>
      <c r="G153" s="13"/>
      <c r="H153" s="186" t="s">
        <v>1</v>
      </c>
      <c r="I153" s="188"/>
      <c r="J153" s="13"/>
      <c r="K153" s="13"/>
      <c r="L153" s="184"/>
      <c r="M153" s="189"/>
      <c r="N153" s="190"/>
      <c r="O153" s="190"/>
      <c r="P153" s="190"/>
      <c r="Q153" s="190"/>
      <c r="R153" s="190"/>
      <c r="S153" s="190"/>
      <c r="T153" s="19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6" t="s">
        <v>147</v>
      </c>
      <c r="AU153" s="186" t="s">
        <v>146</v>
      </c>
      <c r="AV153" s="13" t="s">
        <v>80</v>
      </c>
      <c r="AW153" s="13" t="s">
        <v>30</v>
      </c>
      <c r="AX153" s="13" t="s">
        <v>73</v>
      </c>
      <c r="AY153" s="186" t="s">
        <v>137</v>
      </c>
    </row>
    <row r="154" s="14" customFormat="1">
      <c r="A154" s="14"/>
      <c r="B154" s="192"/>
      <c r="C154" s="14"/>
      <c r="D154" s="185" t="s">
        <v>147</v>
      </c>
      <c r="E154" s="193" t="s">
        <v>1</v>
      </c>
      <c r="F154" s="194" t="s">
        <v>173</v>
      </c>
      <c r="G154" s="14"/>
      <c r="H154" s="195">
        <v>142.40000000000001</v>
      </c>
      <c r="I154" s="196"/>
      <c r="J154" s="14"/>
      <c r="K154" s="14"/>
      <c r="L154" s="192"/>
      <c r="M154" s="197"/>
      <c r="N154" s="198"/>
      <c r="O154" s="198"/>
      <c r="P154" s="198"/>
      <c r="Q154" s="198"/>
      <c r="R154" s="198"/>
      <c r="S154" s="198"/>
      <c r="T154" s="19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193" t="s">
        <v>147</v>
      </c>
      <c r="AU154" s="193" t="s">
        <v>146</v>
      </c>
      <c r="AV154" s="14" t="s">
        <v>146</v>
      </c>
      <c r="AW154" s="14" t="s">
        <v>30</v>
      </c>
      <c r="AX154" s="14" t="s">
        <v>73</v>
      </c>
      <c r="AY154" s="193" t="s">
        <v>137</v>
      </c>
    </row>
    <row r="155" s="13" customFormat="1">
      <c r="A155" s="13"/>
      <c r="B155" s="184"/>
      <c r="C155" s="13"/>
      <c r="D155" s="185" t="s">
        <v>147</v>
      </c>
      <c r="E155" s="186" t="s">
        <v>1</v>
      </c>
      <c r="F155" s="187" t="s">
        <v>150</v>
      </c>
      <c r="G155" s="13"/>
      <c r="H155" s="186" t="s">
        <v>1</v>
      </c>
      <c r="I155" s="188"/>
      <c r="J155" s="13"/>
      <c r="K155" s="13"/>
      <c r="L155" s="184"/>
      <c r="M155" s="189"/>
      <c r="N155" s="190"/>
      <c r="O155" s="190"/>
      <c r="P155" s="190"/>
      <c r="Q155" s="190"/>
      <c r="R155" s="190"/>
      <c r="S155" s="190"/>
      <c r="T155" s="19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6" t="s">
        <v>147</v>
      </c>
      <c r="AU155" s="186" t="s">
        <v>146</v>
      </c>
      <c r="AV155" s="13" t="s">
        <v>80</v>
      </c>
      <c r="AW155" s="13" t="s">
        <v>30</v>
      </c>
      <c r="AX155" s="13" t="s">
        <v>73</v>
      </c>
      <c r="AY155" s="186" t="s">
        <v>137</v>
      </c>
    </row>
    <row r="156" s="14" customFormat="1">
      <c r="A156" s="14"/>
      <c r="B156" s="192"/>
      <c r="C156" s="14"/>
      <c r="D156" s="185" t="s">
        <v>147</v>
      </c>
      <c r="E156" s="193" t="s">
        <v>1</v>
      </c>
      <c r="F156" s="194" t="s">
        <v>174</v>
      </c>
      <c r="G156" s="14"/>
      <c r="H156" s="195">
        <v>69</v>
      </c>
      <c r="I156" s="196"/>
      <c r="J156" s="14"/>
      <c r="K156" s="14"/>
      <c r="L156" s="192"/>
      <c r="M156" s="197"/>
      <c r="N156" s="198"/>
      <c r="O156" s="198"/>
      <c r="P156" s="198"/>
      <c r="Q156" s="198"/>
      <c r="R156" s="198"/>
      <c r="S156" s="198"/>
      <c r="T156" s="19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193" t="s">
        <v>147</v>
      </c>
      <c r="AU156" s="193" t="s">
        <v>146</v>
      </c>
      <c r="AV156" s="14" t="s">
        <v>146</v>
      </c>
      <c r="AW156" s="14" t="s">
        <v>30</v>
      </c>
      <c r="AX156" s="14" t="s">
        <v>73</v>
      </c>
      <c r="AY156" s="193" t="s">
        <v>137</v>
      </c>
    </row>
    <row r="157" s="15" customFormat="1">
      <c r="A157" s="15"/>
      <c r="B157" s="200"/>
      <c r="C157" s="15"/>
      <c r="D157" s="185" t="s">
        <v>147</v>
      </c>
      <c r="E157" s="201" t="s">
        <v>1</v>
      </c>
      <c r="F157" s="202" t="s">
        <v>152</v>
      </c>
      <c r="G157" s="15"/>
      <c r="H157" s="203">
        <v>211.40000000000001</v>
      </c>
      <c r="I157" s="204"/>
      <c r="J157" s="15"/>
      <c r="K157" s="15"/>
      <c r="L157" s="200"/>
      <c r="M157" s="205"/>
      <c r="N157" s="206"/>
      <c r="O157" s="206"/>
      <c r="P157" s="206"/>
      <c r="Q157" s="206"/>
      <c r="R157" s="206"/>
      <c r="S157" s="206"/>
      <c r="T157" s="20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01" t="s">
        <v>147</v>
      </c>
      <c r="AU157" s="201" t="s">
        <v>146</v>
      </c>
      <c r="AV157" s="15" t="s">
        <v>145</v>
      </c>
      <c r="AW157" s="15" t="s">
        <v>30</v>
      </c>
      <c r="AX157" s="15" t="s">
        <v>73</v>
      </c>
      <c r="AY157" s="201" t="s">
        <v>137</v>
      </c>
    </row>
    <row r="158" s="14" customFormat="1">
      <c r="A158" s="14"/>
      <c r="B158" s="192"/>
      <c r="C158" s="14"/>
      <c r="D158" s="185" t="s">
        <v>147</v>
      </c>
      <c r="E158" s="193" t="s">
        <v>1</v>
      </c>
      <c r="F158" s="194" t="s">
        <v>175</v>
      </c>
      <c r="G158" s="14"/>
      <c r="H158" s="195">
        <v>221.97</v>
      </c>
      <c r="I158" s="196"/>
      <c r="J158" s="14"/>
      <c r="K158" s="14"/>
      <c r="L158" s="192"/>
      <c r="M158" s="197"/>
      <c r="N158" s="198"/>
      <c r="O158" s="198"/>
      <c r="P158" s="198"/>
      <c r="Q158" s="198"/>
      <c r="R158" s="198"/>
      <c r="S158" s="198"/>
      <c r="T158" s="19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193" t="s">
        <v>147</v>
      </c>
      <c r="AU158" s="193" t="s">
        <v>146</v>
      </c>
      <c r="AV158" s="14" t="s">
        <v>146</v>
      </c>
      <c r="AW158" s="14" t="s">
        <v>30</v>
      </c>
      <c r="AX158" s="14" t="s">
        <v>73</v>
      </c>
      <c r="AY158" s="193" t="s">
        <v>137</v>
      </c>
    </row>
    <row r="159" s="15" customFormat="1">
      <c r="A159" s="15"/>
      <c r="B159" s="200"/>
      <c r="C159" s="15"/>
      <c r="D159" s="185" t="s">
        <v>147</v>
      </c>
      <c r="E159" s="201" t="s">
        <v>1</v>
      </c>
      <c r="F159" s="202" t="s">
        <v>152</v>
      </c>
      <c r="G159" s="15"/>
      <c r="H159" s="203">
        <v>221.97</v>
      </c>
      <c r="I159" s="204"/>
      <c r="J159" s="15"/>
      <c r="K159" s="15"/>
      <c r="L159" s="200"/>
      <c r="M159" s="205"/>
      <c r="N159" s="206"/>
      <c r="O159" s="206"/>
      <c r="P159" s="206"/>
      <c r="Q159" s="206"/>
      <c r="R159" s="206"/>
      <c r="S159" s="206"/>
      <c r="T159" s="20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01" t="s">
        <v>147</v>
      </c>
      <c r="AU159" s="201" t="s">
        <v>146</v>
      </c>
      <c r="AV159" s="15" t="s">
        <v>145</v>
      </c>
      <c r="AW159" s="15" t="s">
        <v>30</v>
      </c>
      <c r="AX159" s="15" t="s">
        <v>80</v>
      </c>
      <c r="AY159" s="201" t="s">
        <v>137</v>
      </c>
    </row>
    <row r="160" s="2" customFormat="1" ht="16.5" customHeight="1">
      <c r="A160" s="37"/>
      <c r="B160" s="170"/>
      <c r="C160" s="208" t="s">
        <v>138</v>
      </c>
      <c r="D160" s="208" t="s">
        <v>169</v>
      </c>
      <c r="E160" s="209" t="s">
        <v>176</v>
      </c>
      <c r="F160" s="210" t="s">
        <v>177</v>
      </c>
      <c r="G160" s="211" t="s">
        <v>166</v>
      </c>
      <c r="H160" s="212">
        <v>221.97</v>
      </c>
      <c r="I160" s="213"/>
      <c r="J160" s="214">
        <f>ROUND(I160*H160,2)</f>
        <v>0</v>
      </c>
      <c r="K160" s="210" t="s">
        <v>144</v>
      </c>
      <c r="L160" s="215"/>
      <c r="M160" s="216" t="s">
        <v>1</v>
      </c>
      <c r="N160" s="217" t="s">
        <v>39</v>
      </c>
      <c r="O160" s="76"/>
      <c r="P160" s="180">
        <f>O160*H160</f>
        <v>0</v>
      </c>
      <c r="Q160" s="180">
        <v>0</v>
      </c>
      <c r="R160" s="180">
        <f>Q160*H160</f>
        <v>0</v>
      </c>
      <c r="S160" s="180">
        <v>0</v>
      </c>
      <c r="T160" s="18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2" t="s">
        <v>167</v>
      </c>
      <c r="AT160" s="182" t="s">
        <v>169</v>
      </c>
      <c r="AU160" s="182" t="s">
        <v>146</v>
      </c>
      <c r="AY160" s="18" t="s">
        <v>137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8" t="s">
        <v>146</v>
      </c>
      <c r="BK160" s="183">
        <f>ROUND(I160*H160,2)</f>
        <v>0</v>
      </c>
      <c r="BL160" s="18" t="s">
        <v>145</v>
      </c>
      <c r="BM160" s="182" t="s">
        <v>8</v>
      </c>
    </row>
    <row r="161" s="13" customFormat="1">
      <c r="A161" s="13"/>
      <c r="B161" s="184"/>
      <c r="C161" s="13"/>
      <c r="D161" s="185" t="s">
        <v>147</v>
      </c>
      <c r="E161" s="186" t="s">
        <v>1</v>
      </c>
      <c r="F161" s="187" t="s">
        <v>178</v>
      </c>
      <c r="G161" s="13"/>
      <c r="H161" s="186" t="s">
        <v>1</v>
      </c>
      <c r="I161" s="188"/>
      <c r="J161" s="13"/>
      <c r="K161" s="13"/>
      <c r="L161" s="184"/>
      <c r="M161" s="189"/>
      <c r="N161" s="190"/>
      <c r="O161" s="190"/>
      <c r="P161" s="190"/>
      <c r="Q161" s="190"/>
      <c r="R161" s="190"/>
      <c r="S161" s="190"/>
      <c r="T161" s="19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86" t="s">
        <v>147</v>
      </c>
      <c r="AU161" s="186" t="s">
        <v>146</v>
      </c>
      <c r="AV161" s="13" t="s">
        <v>80</v>
      </c>
      <c r="AW161" s="13" t="s">
        <v>30</v>
      </c>
      <c r="AX161" s="13" t="s">
        <v>73</v>
      </c>
      <c r="AY161" s="186" t="s">
        <v>137</v>
      </c>
    </row>
    <row r="162" s="13" customFormat="1">
      <c r="A162" s="13"/>
      <c r="B162" s="184"/>
      <c r="C162" s="13"/>
      <c r="D162" s="185" t="s">
        <v>147</v>
      </c>
      <c r="E162" s="186" t="s">
        <v>1</v>
      </c>
      <c r="F162" s="187" t="s">
        <v>148</v>
      </c>
      <c r="G162" s="13"/>
      <c r="H162" s="186" t="s">
        <v>1</v>
      </c>
      <c r="I162" s="188"/>
      <c r="J162" s="13"/>
      <c r="K162" s="13"/>
      <c r="L162" s="184"/>
      <c r="M162" s="189"/>
      <c r="N162" s="190"/>
      <c r="O162" s="190"/>
      <c r="P162" s="190"/>
      <c r="Q162" s="190"/>
      <c r="R162" s="190"/>
      <c r="S162" s="190"/>
      <c r="T162" s="19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6" t="s">
        <v>147</v>
      </c>
      <c r="AU162" s="186" t="s">
        <v>146</v>
      </c>
      <c r="AV162" s="13" t="s">
        <v>80</v>
      </c>
      <c r="AW162" s="13" t="s">
        <v>30</v>
      </c>
      <c r="AX162" s="13" t="s">
        <v>73</v>
      </c>
      <c r="AY162" s="186" t="s">
        <v>137</v>
      </c>
    </row>
    <row r="163" s="14" customFormat="1">
      <c r="A163" s="14"/>
      <c r="B163" s="192"/>
      <c r="C163" s="14"/>
      <c r="D163" s="185" t="s">
        <v>147</v>
      </c>
      <c r="E163" s="193" t="s">
        <v>1</v>
      </c>
      <c r="F163" s="194" t="s">
        <v>173</v>
      </c>
      <c r="G163" s="14"/>
      <c r="H163" s="195">
        <v>142.40000000000001</v>
      </c>
      <c r="I163" s="196"/>
      <c r="J163" s="14"/>
      <c r="K163" s="14"/>
      <c r="L163" s="192"/>
      <c r="M163" s="197"/>
      <c r="N163" s="198"/>
      <c r="O163" s="198"/>
      <c r="P163" s="198"/>
      <c r="Q163" s="198"/>
      <c r="R163" s="198"/>
      <c r="S163" s="198"/>
      <c r="T163" s="19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193" t="s">
        <v>147</v>
      </c>
      <c r="AU163" s="193" t="s">
        <v>146</v>
      </c>
      <c r="AV163" s="14" t="s">
        <v>146</v>
      </c>
      <c r="AW163" s="14" t="s">
        <v>30</v>
      </c>
      <c r="AX163" s="14" t="s">
        <v>73</v>
      </c>
      <c r="AY163" s="193" t="s">
        <v>137</v>
      </c>
    </row>
    <row r="164" s="13" customFormat="1">
      <c r="A164" s="13"/>
      <c r="B164" s="184"/>
      <c r="C164" s="13"/>
      <c r="D164" s="185" t="s">
        <v>147</v>
      </c>
      <c r="E164" s="186" t="s">
        <v>1</v>
      </c>
      <c r="F164" s="187" t="s">
        <v>150</v>
      </c>
      <c r="G164" s="13"/>
      <c r="H164" s="186" t="s">
        <v>1</v>
      </c>
      <c r="I164" s="188"/>
      <c r="J164" s="13"/>
      <c r="K164" s="13"/>
      <c r="L164" s="184"/>
      <c r="M164" s="189"/>
      <c r="N164" s="190"/>
      <c r="O164" s="190"/>
      <c r="P164" s="190"/>
      <c r="Q164" s="190"/>
      <c r="R164" s="190"/>
      <c r="S164" s="190"/>
      <c r="T164" s="19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6" t="s">
        <v>147</v>
      </c>
      <c r="AU164" s="186" t="s">
        <v>146</v>
      </c>
      <c r="AV164" s="13" t="s">
        <v>80</v>
      </c>
      <c r="AW164" s="13" t="s">
        <v>30</v>
      </c>
      <c r="AX164" s="13" t="s">
        <v>73</v>
      </c>
      <c r="AY164" s="186" t="s">
        <v>137</v>
      </c>
    </row>
    <row r="165" s="14" customFormat="1">
      <c r="A165" s="14"/>
      <c r="B165" s="192"/>
      <c r="C165" s="14"/>
      <c r="D165" s="185" t="s">
        <v>147</v>
      </c>
      <c r="E165" s="193" t="s">
        <v>1</v>
      </c>
      <c r="F165" s="194" t="s">
        <v>174</v>
      </c>
      <c r="G165" s="14"/>
      <c r="H165" s="195">
        <v>69</v>
      </c>
      <c r="I165" s="196"/>
      <c r="J165" s="14"/>
      <c r="K165" s="14"/>
      <c r="L165" s="192"/>
      <c r="M165" s="197"/>
      <c r="N165" s="198"/>
      <c r="O165" s="198"/>
      <c r="P165" s="198"/>
      <c r="Q165" s="198"/>
      <c r="R165" s="198"/>
      <c r="S165" s="198"/>
      <c r="T165" s="19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193" t="s">
        <v>147</v>
      </c>
      <c r="AU165" s="193" t="s">
        <v>146</v>
      </c>
      <c r="AV165" s="14" t="s">
        <v>146</v>
      </c>
      <c r="AW165" s="14" t="s">
        <v>30</v>
      </c>
      <c r="AX165" s="14" t="s">
        <v>73</v>
      </c>
      <c r="AY165" s="193" t="s">
        <v>137</v>
      </c>
    </row>
    <row r="166" s="15" customFormat="1">
      <c r="A166" s="15"/>
      <c r="B166" s="200"/>
      <c r="C166" s="15"/>
      <c r="D166" s="185" t="s">
        <v>147</v>
      </c>
      <c r="E166" s="201" t="s">
        <v>1</v>
      </c>
      <c r="F166" s="202" t="s">
        <v>152</v>
      </c>
      <c r="G166" s="15"/>
      <c r="H166" s="203">
        <v>211.40000000000001</v>
      </c>
      <c r="I166" s="204"/>
      <c r="J166" s="15"/>
      <c r="K166" s="15"/>
      <c r="L166" s="200"/>
      <c r="M166" s="205"/>
      <c r="N166" s="206"/>
      <c r="O166" s="206"/>
      <c r="P166" s="206"/>
      <c r="Q166" s="206"/>
      <c r="R166" s="206"/>
      <c r="S166" s="206"/>
      <c r="T166" s="20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01" t="s">
        <v>147</v>
      </c>
      <c r="AU166" s="201" t="s">
        <v>146</v>
      </c>
      <c r="AV166" s="15" t="s">
        <v>145</v>
      </c>
      <c r="AW166" s="15" t="s">
        <v>30</v>
      </c>
      <c r="AX166" s="15" t="s">
        <v>73</v>
      </c>
      <c r="AY166" s="201" t="s">
        <v>137</v>
      </c>
    </row>
    <row r="167" s="14" customFormat="1">
      <c r="A167" s="14"/>
      <c r="B167" s="192"/>
      <c r="C167" s="14"/>
      <c r="D167" s="185" t="s">
        <v>147</v>
      </c>
      <c r="E167" s="193" t="s">
        <v>1</v>
      </c>
      <c r="F167" s="194" t="s">
        <v>175</v>
      </c>
      <c r="G167" s="14"/>
      <c r="H167" s="195">
        <v>221.97</v>
      </c>
      <c r="I167" s="196"/>
      <c r="J167" s="14"/>
      <c r="K167" s="14"/>
      <c r="L167" s="192"/>
      <c r="M167" s="197"/>
      <c r="N167" s="198"/>
      <c r="O167" s="198"/>
      <c r="P167" s="198"/>
      <c r="Q167" s="198"/>
      <c r="R167" s="198"/>
      <c r="S167" s="198"/>
      <c r="T167" s="19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193" t="s">
        <v>147</v>
      </c>
      <c r="AU167" s="193" t="s">
        <v>146</v>
      </c>
      <c r="AV167" s="14" t="s">
        <v>146</v>
      </c>
      <c r="AW167" s="14" t="s">
        <v>30</v>
      </c>
      <c r="AX167" s="14" t="s">
        <v>73</v>
      </c>
      <c r="AY167" s="193" t="s">
        <v>137</v>
      </c>
    </row>
    <row r="168" s="15" customFormat="1">
      <c r="A168" s="15"/>
      <c r="B168" s="200"/>
      <c r="C168" s="15"/>
      <c r="D168" s="185" t="s">
        <v>147</v>
      </c>
      <c r="E168" s="201" t="s">
        <v>1</v>
      </c>
      <c r="F168" s="202" t="s">
        <v>152</v>
      </c>
      <c r="G168" s="15"/>
      <c r="H168" s="203">
        <v>221.97</v>
      </c>
      <c r="I168" s="204"/>
      <c r="J168" s="15"/>
      <c r="K168" s="15"/>
      <c r="L168" s="200"/>
      <c r="M168" s="205"/>
      <c r="N168" s="206"/>
      <c r="O168" s="206"/>
      <c r="P168" s="206"/>
      <c r="Q168" s="206"/>
      <c r="R168" s="206"/>
      <c r="S168" s="206"/>
      <c r="T168" s="20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01" t="s">
        <v>147</v>
      </c>
      <c r="AU168" s="201" t="s">
        <v>146</v>
      </c>
      <c r="AV168" s="15" t="s">
        <v>145</v>
      </c>
      <c r="AW168" s="15" t="s">
        <v>30</v>
      </c>
      <c r="AX168" s="15" t="s">
        <v>80</v>
      </c>
      <c r="AY168" s="201" t="s">
        <v>137</v>
      </c>
    </row>
    <row r="169" s="2" customFormat="1" ht="33" customHeight="1">
      <c r="A169" s="37"/>
      <c r="B169" s="170"/>
      <c r="C169" s="171" t="s">
        <v>179</v>
      </c>
      <c r="D169" s="171" t="s">
        <v>140</v>
      </c>
      <c r="E169" s="172" t="s">
        <v>180</v>
      </c>
      <c r="F169" s="173" t="s">
        <v>181</v>
      </c>
      <c r="G169" s="174" t="s">
        <v>166</v>
      </c>
      <c r="H169" s="175">
        <v>422.80000000000001</v>
      </c>
      <c r="I169" s="176"/>
      <c r="J169" s="177">
        <f>ROUND(I169*H169,2)</f>
        <v>0</v>
      </c>
      <c r="K169" s="173" t="s">
        <v>144</v>
      </c>
      <c r="L169" s="38"/>
      <c r="M169" s="178" t="s">
        <v>1</v>
      </c>
      <c r="N169" s="179" t="s">
        <v>39</v>
      </c>
      <c r="O169" s="76"/>
      <c r="P169" s="180">
        <f>O169*H169</f>
        <v>0</v>
      </c>
      <c r="Q169" s="180">
        <v>0</v>
      </c>
      <c r="R169" s="180">
        <f>Q169*H169</f>
        <v>0</v>
      </c>
      <c r="S169" s="180">
        <v>0</v>
      </c>
      <c r="T169" s="18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2" t="s">
        <v>145</v>
      </c>
      <c r="AT169" s="182" t="s">
        <v>140</v>
      </c>
      <c r="AU169" s="182" t="s">
        <v>146</v>
      </c>
      <c r="AY169" s="18" t="s">
        <v>137</v>
      </c>
      <c r="BE169" s="183">
        <f>IF(N169="základní",J169,0)</f>
        <v>0</v>
      </c>
      <c r="BF169" s="183">
        <f>IF(N169="snížená",J169,0)</f>
        <v>0</v>
      </c>
      <c r="BG169" s="183">
        <f>IF(N169="zákl. přenesená",J169,0)</f>
        <v>0</v>
      </c>
      <c r="BH169" s="183">
        <f>IF(N169="sníž. přenesená",J169,0)</f>
        <v>0</v>
      </c>
      <c r="BI169" s="183">
        <f>IF(N169="nulová",J169,0)</f>
        <v>0</v>
      </c>
      <c r="BJ169" s="18" t="s">
        <v>146</v>
      </c>
      <c r="BK169" s="183">
        <f>ROUND(I169*H169,2)</f>
        <v>0</v>
      </c>
      <c r="BL169" s="18" t="s">
        <v>145</v>
      </c>
      <c r="BM169" s="182" t="s">
        <v>182</v>
      </c>
    </row>
    <row r="170" s="13" customFormat="1">
      <c r="A170" s="13"/>
      <c r="B170" s="184"/>
      <c r="C170" s="13"/>
      <c r="D170" s="185" t="s">
        <v>147</v>
      </c>
      <c r="E170" s="186" t="s">
        <v>1</v>
      </c>
      <c r="F170" s="187" t="s">
        <v>183</v>
      </c>
      <c r="G170" s="13"/>
      <c r="H170" s="186" t="s">
        <v>1</v>
      </c>
      <c r="I170" s="188"/>
      <c r="J170" s="13"/>
      <c r="K170" s="13"/>
      <c r="L170" s="184"/>
      <c r="M170" s="189"/>
      <c r="N170" s="190"/>
      <c r="O170" s="190"/>
      <c r="P170" s="190"/>
      <c r="Q170" s="190"/>
      <c r="R170" s="190"/>
      <c r="S170" s="190"/>
      <c r="T170" s="19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86" t="s">
        <v>147</v>
      </c>
      <c r="AU170" s="186" t="s">
        <v>146</v>
      </c>
      <c r="AV170" s="13" t="s">
        <v>80</v>
      </c>
      <c r="AW170" s="13" t="s">
        <v>30</v>
      </c>
      <c r="AX170" s="13" t="s">
        <v>73</v>
      </c>
      <c r="AY170" s="186" t="s">
        <v>137</v>
      </c>
    </row>
    <row r="171" s="13" customFormat="1">
      <c r="A171" s="13"/>
      <c r="B171" s="184"/>
      <c r="C171" s="13"/>
      <c r="D171" s="185" t="s">
        <v>147</v>
      </c>
      <c r="E171" s="186" t="s">
        <v>1</v>
      </c>
      <c r="F171" s="187" t="s">
        <v>148</v>
      </c>
      <c r="G171" s="13"/>
      <c r="H171" s="186" t="s">
        <v>1</v>
      </c>
      <c r="I171" s="188"/>
      <c r="J171" s="13"/>
      <c r="K171" s="13"/>
      <c r="L171" s="184"/>
      <c r="M171" s="189"/>
      <c r="N171" s="190"/>
      <c r="O171" s="190"/>
      <c r="P171" s="190"/>
      <c r="Q171" s="190"/>
      <c r="R171" s="190"/>
      <c r="S171" s="190"/>
      <c r="T171" s="19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6" t="s">
        <v>147</v>
      </c>
      <c r="AU171" s="186" t="s">
        <v>146</v>
      </c>
      <c r="AV171" s="13" t="s">
        <v>80</v>
      </c>
      <c r="AW171" s="13" t="s">
        <v>30</v>
      </c>
      <c r="AX171" s="13" t="s">
        <v>73</v>
      </c>
      <c r="AY171" s="186" t="s">
        <v>137</v>
      </c>
    </row>
    <row r="172" s="14" customFormat="1">
      <c r="A172" s="14"/>
      <c r="B172" s="192"/>
      <c r="C172" s="14"/>
      <c r="D172" s="185" t="s">
        <v>147</v>
      </c>
      <c r="E172" s="193" t="s">
        <v>1</v>
      </c>
      <c r="F172" s="194" t="s">
        <v>184</v>
      </c>
      <c r="G172" s="14"/>
      <c r="H172" s="195">
        <v>284.80000000000001</v>
      </c>
      <c r="I172" s="196"/>
      <c r="J172" s="14"/>
      <c r="K172" s="14"/>
      <c r="L172" s="192"/>
      <c r="M172" s="197"/>
      <c r="N172" s="198"/>
      <c r="O172" s="198"/>
      <c r="P172" s="198"/>
      <c r="Q172" s="198"/>
      <c r="R172" s="198"/>
      <c r="S172" s="198"/>
      <c r="T172" s="19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193" t="s">
        <v>147</v>
      </c>
      <c r="AU172" s="193" t="s">
        <v>146</v>
      </c>
      <c r="AV172" s="14" t="s">
        <v>146</v>
      </c>
      <c r="AW172" s="14" t="s">
        <v>30</v>
      </c>
      <c r="AX172" s="14" t="s">
        <v>73</v>
      </c>
      <c r="AY172" s="193" t="s">
        <v>137</v>
      </c>
    </row>
    <row r="173" s="13" customFormat="1">
      <c r="A173" s="13"/>
      <c r="B173" s="184"/>
      <c r="C173" s="13"/>
      <c r="D173" s="185" t="s">
        <v>147</v>
      </c>
      <c r="E173" s="186" t="s">
        <v>1</v>
      </c>
      <c r="F173" s="187" t="s">
        <v>150</v>
      </c>
      <c r="G173" s="13"/>
      <c r="H173" s="186" t="s">
        <v>1</v>
      </c>
      <c r="I173" s="188"/>
      <c r="J173" s="13"/>
      <c r="K173" s="13"/>
      <c r="L173" s="184"/>
      <c r="M173" s="189"/>
      <c r="N173" s="190"/>
      <c r="O173" s="190"/>
      <c r="P173" s="190"/>
      <c r="Q173" s="190"/>
      <c r="R173" s="190"/>
      <c r="S173" s="190"/>
      <c r="T173" s="19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6" t="s">
        <v>147</v>
      </c>
      <c r="AU173" s="186" t="s">
        <v>146</v>
      </c>
      <c r="AV173" s="13" t="s">
        <v>80</v>
      </c>
      <c r="AW173" s="13" t="s">
        <v>30</v>
      </c>
      <c r="AX173" s="13" t="s">
        <v>73</v>
      </c>
      <c r="AY173" s="186" t="s">
        <v>137</v>
      </c>
    </row>
    <row r="174" s="14" customFormat="1">
      <c r="A174" s="14"/>
      <c r="B174" s="192"/>
      <c r="C174" s="14"/>
      <c r="D174" s="185" t="s">
        <v>147</v>
      </c>
      <c r="E174" s="193" t="s">
        <v>1</v>
      </c>
      <c r="F174" s="194" t="s">
        <v>185</v>
      </c>
      <c r="G174" s="14"/>
      <c r="H174" s="195">
        <v>138</v>
      </c>
      <c r="I174" s="196"/>
      <c r="J174" s="14"/>
      <c r="K174" s="14"/>
      <c r="L174" s="192"/>
      <c r="M174" s="197"/>
      <c r="N174" s="198"/>
      <c r="O174" s="198"/>
      <c r="P174" s="198"/>
      <c r="Q174" s="198"/>
      <c r="R174" s="198"/>
      <c r="S174" s="198"/>
      <c r="T174" s="19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193" t="s">
        <v>147</v>
      </c>
      <c r="AU174" s="193" t="s">
        <v>146</v>
      </c>
      <c r="AV174" s="14" t="s">
        <v>146</v>
      </c>
      <c r="AW174" s="14" t="s">
        <v>30</v>
      </c>
      <c r="AX174" s="14" t="s">
        <v>73</v>
      </c>
      <c r="AY174" s="193" t="s">
        <v>137</v>
      </c>
    </row>
    <row r="175" s="15" customFormat="1">
      <c r="A175" s="15"/>
      <c r="B175" s="200"/>
      <c r="C175" s="15"/>
      <c r="D175" s="185" t="s">
        <v>147</v>
      </c>
      <c r="E175" s="201" t="s">
        <v>1</v>
      </c>
      <c r="F175" s="202" t="s">
        <v>152</v>
      </c>
      <c r="G175" s="15"/>
      <c r="H175" s="203">
        <v>422.80000000000001</v>
      </c>
      <c r="I175" s="204"/>
      <c r="J175" s="15"/>
      <c r="K175" s="15"/>
      <c r="L175" s="200"/>
      <c r="M175" s="205"/>
      <c r="N175" s="206"/>
      <c r="O175" s="206"/>
      <c r="P175" s="206"/>
      <c r="Q175" s="206"/>
      <c r="R175" s="206"/>
      <c r="S175" s="206"/>
      <c r="T175" s="207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01" t="s">
        <v>147</v>
      </c>
      <c r="AU175" s="201" t="s">
        <v>146</v>
      </c>
      <c r="AV175" s="15" t="s">
        <v>145</v>
      </c>
      <c r="AW175" s="15" t="s">
        <v>30</v>
      </c>
      <c r="AX175" s="15" t="s">
        <v>80</v>
      </c>
      <c r="AY175" s="201" t="s">
        <v>137</v>
      </c>
    </row>
    <row r="176" s="2" customFormat="1" ht="33" customHeight="1">
      <c r="A176" s="37"/>
      <c r="B176" s="170"/>
      <c r="C176" s="171" t="s">
        <v>167</v>
      </c>
      <c r="D176" s="171" t="s">
        <v>140</v>
      </c>
      <c r="E176" s="172" t="s">
        <v>186</v>
      </c>
      <c r="F176" s="173" t="s">
        <v>187</v>
      </c>
      <c r="G176" s="174" t="s">
        <v>143</v>
      </c>
      <c r="H176" s="175">
        <v>11.550000000000001</v>
      </c>
      <c r="I176" s="176"/>
      <c r="J176" s="177">
        <f>ROUND(I176*H176,2)</f>
        <v>0</v>
      </c>
      <c r="K176" s="173" t="s">
        <v>144</v>
      </c>
      <c r="L176" s="38"/>
      <c r="M176" s="178" t="s">
        <v>1</v>
      </c>
      <c r="N176" s="179" t="s">
        <v>39</v>
      </c>
      <c r="O176" s="76"/>
      <c r="P176" s="180">
        <f>O176*H176</f>
        <v>0</v>
      </c>
      <c r="Q176" s="180">
        <v>0</v>
      </c>
      <c r="R176" s="180">
        <f>Q176*H176</f>
        <v>0</v>
      </c>
      <c r="S176" s="180">
        <v>0</v>
      </c>
      <c r="T176" s="18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2" t="s">
        <v>145</v>
      </c>
      <c r="AT176" s="182" t="s">
        <v>140</v>
      </c>
      <c r="AU176" s="182" t="s">
        <v>146</v>
      </c>
      <c r="AY176" s="18" t="s">
        <v>137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8" t="s">
        <v>146</v>
      </c>
      <c r="BK176" s="183">
        <f>ROUND(I176*H176,2)</f>
        <v>0</v>
      </c>
      <c r="BL176" s="18" t="s">
        <v>145</v>
      </c>
      <c r="BM176" s="182" t="s">
        <v>188</v>
      </c>
    </row>
    <row r="177" s="13" customFormat="1">
      <c r="A177" s="13"/>
      <c r="B177" s="184"/>
      <c r="C177" s="13"/>
      <c r="D177" s="185" t="s">
        <v>147</v>
      </c>
      <c r="E177" s="186" t="s">
        <v>1</v>
      </c>
      <c r="F177" s="187" t="s">
        <v>178</v>
      </c>
      <c r="G177" s="13"/>
      <c r="H177" s="186" t="s">
        <v>1</v>
      </c>
      <c r="I177" s="188"/>
      <c r="J177" s="13"/>
      <c r="K177" s="13"/>
      <c r="L177" s="184"/>
      <c r="M177" s="189"/>
      <c r="N177" s="190"/>
      <c r="O177" s="190"/>
      <c r="P177" s="190"/>
      <c r="Q177" s="190"/>
      <c r="R177" s="190"/>
      <c r="S177" s="190"/>
      <c r="T177" s="19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6" t="s">
        <v>147</v>
      </c>
      <c r="AU177" s="186" t="s">
        <v>146</v>
      </c>
      <c r="AV177" s="13" t="s">
        <v>80</v>
      </c>
      <c r="AW177" s="13" t="s">
        <v>30</v>
      </c>
      <c r="AX177" s="13" t="s">
        <v>73</v>
      </c>
      <c r="AY177" s="186" t="s">
        <v>137</v>
      </c>
    </row>
    <row r="178" s="13" customFormat="1">
      <c r="A178" s="13"/>
      <c r="B178" s="184"/>
      <c r="C178" s="13"/>
      <c r="D178" s="185" t="s">
        <v>147</v>
      </c>
      <c r="E178" s="186" t="s">
        <v>1</v>
      </c>
      <c r="F178" s="187" t="s">
        <v>148</v>
      </c>
      <c r="G178" s="13"/>
      <c r="H178" s="186" t="s">
        <v>1</v>
      </c>
      <c r="I178" s="188"/>
      <c r="J178" s="13"/>
      <c r="K178" s="13"/>
      <c r="L178" s="184"/>
      <c r="M178" s="189"/>
      <c r="N178" s="190"/>
      <c r="O178" s="190"/>
      <c r="P178" s="190"/>
      <c r="Q178" s="190"/>
      <c r="R178" s="190"/>
      <c r="S178" s="190"/>
      <c r="T178" s="19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6" t="s">
        <v>147</v>
      </c>
      <c r="AU178" s="186" t="s">
        <v>146</v>
      </c>
      <c r="AV178" s="13" t="s">
        <v>80</v>
      </c>
      <c r="AW178" s="13" t="s">
        <v>30</v>
      </c>
      <c r="AX178" s="13" t="s">
        <v>73</v>
      </c>
      <c r="AY178" s="186" t="s">
        <v>137</v>
      </c>
    </row>
    <row r="179" s="14" customFormat="1">
      <c r="A179" s="14"/>
      <c r="B179" s="192"/>
      <c r="C179" s="14"/>
      <c r="D179" s="185" t="s">
        <v>147</v>
      </c>
      <c r="E179" s="193" t="s">
        <v>1</v>
      </c>
      <c r="F179" s="194" t="s">
        <v>189</v>
      </c>
      <c r="G179" s="14"/>
      <c r="H179" s="195">
        <v>8.4000000000000004</v>
      </c>
      <c r="I179" s="196"/>
      <c r="J179" s="14"/>
      <c r="K179" s="14"/>
      <c r="L179" s="192"/>
      <c r="M179" s="197"/>
      <c r="N179" s="198"/>
      <c r="O179" s="198"/>
      <c r="P179" s="198"/>
      <c r="Q179" s="198"/>
      <c r="R179" s="198"/>
      <c r="S179" s="198"/>
      <c r="T179" s="19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193" t="s">
        <v>147</v>
      </c>
      <c r="AU179" s="193" t="s">
        <v>146</v>
      </c>
      <c r="AV179" s="14" t="s">
        <v>146</v>
      </c>
      <c r="AW179" s="14" t="s">
        <v>30</v>
      </c>
      <c r="AX179" s="14" t="s">
        <v>73</v>
      </c>
      <c r="AY179" s="193" t="s">
        <v>137</v>
      </c>
    </row>
    <row r="180" s="13" customFormat="1">
      <c r="A180" s="13"/>
      <c r="B180" s="184"/>
      <c r="C180" s="13"/>
      <c r="D180" s="185" t="s">
        <v>147</v>
      </c>
      <c r="E180" s="186" t="s">
        <v>1</v>
      </c>
      <c r="F180" s="187" t="s">
        <v>150</v>
      </c>
      <c r="G180" s="13"/>
      <c r="H180" s="186" t="s">
        <v>1</v>
      </c>
      <c r="I180" s="188"/>
      <c r="J180" s="13"/>
      <c r="K180" s="13"/>
      <c r="L180" s="184"/>
      <c r="M180" s="189"/>
      <c r="N180" s="190"/>
      <c r="O180" s="190"/>
      <c r="P180" s="190"/>
      <c r="Q180" s="190"/>
      <c r="R180" s="190"/>
      <c r="S180" s="190"/>
      <c r="T180" s="19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6" t="s">
        <v>147</v>
      </c>
      <c r="AU180" s="186" t="s">
        <v>146</v>
      </c>
      <c r="AV180" s="13" t="s">
        <v>80</v>
      </c>
      <c r="AW180" s="13" t="s">
        <v>30</v>
      </c>
      <c r="AX180" s="13" t="s">
        <v>73</v>
      </c>
      <c r="AY180" s="186" t="s">
        <v>137</v>
      </c>
    </row>
    <row r="181" s="14" customFormat="1">
      <c r="A181" s="14"/>
      <c r="B181" s="192"/>
      <c r="C181" s="14"/>
      <c r="D181" s="185" t="s">
        <v>147</v>
      </c>
      <c r="E181" s="193" t="s">
        <v>1</v>
      </c>
      <c r="F181" s="194" t="s">
        <v>190</v>
      </c>
      <c r="G181" s="14"/>
      <c r="H181" s="195">
        <v>3.1499999999999999</v>
      </c>
      <c r="I181" s="196"/>
      <c r="J181" s="14"/>
      <c r="K181" s="14"/>
      <c r="L181" s="192"/>
      <c r="M181" s="197"/>
      <c r="N181" s="198"/>
      <c r="O181" s="198"/>
      <c r="P181" s="198"/>
      <c r="Q181" s="198"/>
      <c r="R181" s="198"/>
      <c r="S181" s="198"/>
      <c r="T181" s="19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193" t="s">
        <v>147</v>
      </c>
      <c r="AU181" s="193" t="s">
        <v>146</v>
      </c>
      <c r="AV181" s="14" t="s">
        <v>146</v>
      </c>
      <c r="AW181" s="14" t="s">
        <v>30</v>
      </c>
      <c r="AX181" s="14" t="s">
        <v>73</v>
      </c>
      <c r="AY181" s="193" t="s">
        <v>137</v>
      </c>
    </row>
    <row r="182" s="15" customFormat="1">
      <c r="A182" s="15"/>
      <c r="B182" s="200"/>
      <c r="C182" s="15"/>
      <c r="D182" s="185" t="s">
        <v>147</v>
      </c>
      <c r="E182" s="201" t="s">
        <v>1</v>
      </c>
      <c r="F182" s="202" t="s">
        <v>152</v>
      </c>
      <c r="G182" s="15"/>
      <c r="H182" s="203">
        <v>11.550000000000001</v>
      </c>
      <c r="I182" s="204"/>
      <c r="J182" s="15"/>
      <c r="K182" s="15"/>
      <c r="L182" s="200"/>
      <c r="M182" s="205"/>
      <c r="N182" s="206"/>
      <c r="O182" s="206"/>
      <c r="P182" s="206"/>
      <c r="Q182" s="206"/>
      <c r="R182" s="206"/>
      <c r="S182" s="206"/>
      <c r="T182" s="207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01" t="s">
        <v>147</v>
      </c>
      <c r="AU182" s="201" t="s">
        <v>146</v>
      </c>
      <c r="AV182" s="15" t="s">
        <v>145</v>
      </c>
      <c r="AW182" s="15" t="s">
        <v>30</v>
      </c>
      <c r="AX182" s="15" t="s">
        <v>80</v>
      </c>
      <c r="AY182" s="201" t="s">
        <v>137</v>
      </c>
    </row>
    <row r="183" s="12" customFormat="1" ht="22.8" customHeight="1">
      <c r="A183" s="12"/>
      <c r="B183" s="157"/>
      <c r="C183" s="12"/>
      <c r="D183" s="158" t="s">
        <v>72</v>
      </c>
      <c r="E183" s="168" t="s">
        <v>191</v>
      </c>
      <c r="F183" s="168" t="s">
        <v>192</v>
      </c>
      <c r="G183" s="12"/>
      <c r="H183" s="12"/>
      <c r="I183" s="160"/>
      <c r="J183" s="169">
        <f>BK183</f>
        <v>0</v>
      </c>
      <c r="K183" s="12"/>
      <c r="L183" s="157"/>
      <c r="M183" s="162"/>
      <c r="N183" s="163"/>
      <c r="O183" s="163"/>
      <c r="P183" s="164">
        <f>SUM(P184:P192)</f>
        <v>0</v>
      </c>
      <c r="Q183" s="163"/>
      <c r="R183" s="164">
        <f>SUM(R184:R192)</f>
        <v>0</v>
      </c>
      <c r="S183" s="163"/>
      <c r="T183" s="165">
        <f>SUM(T184:T192)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58" t="s">
        <v>80</v>
      </c>
      <c r="AT183" s="166" t="s">
        <v>72</v>
      </c>
      <c r="AU183" s="166" t="s">
        <v>80</v>
      </c>
      <c r="AY183" s="158" t="s">
        <v>137</v>
      </c>
      <c r="BK183" s="167">
        <f>SUM(BK184:BK192)</f>
        <v>0</v>
      </c>
    </row>
    <row r="184" s="2" customFormat="1" ht="33" customHeight="1">
      <c r="A184" s="37"/>
      <c r="B184" s="170"/>
      <c r="C184" s="171" t="s">
        <v>191</v>
      </c>
      <c r="D184" s="171" t="s">
        <v>140</v>
      </c>
      <c r="E184" s="172" t="s">
        <v>193</v>
      </c>
      <c r="F184" s="173" t="s">
        <v>194</v>
      </c>
      <c r="G184" s="174" t="s">
        <v>143</v>
      </c>
      <c r="H184" s="175">
        <v>15.390000000000001</v>
      </c>
      <c r="I184" s="176"/>
      <c r="J184" s="177">
        <f>ROUND(I184*H184,2)</f>
        <v>0</v>
      </c>
      <c r="K184" s="173" t="s">
        <v>144</v>
      </c>
      <c r="L184" s="38"/>
      <c r="M184" s="178" t="s">
        <v>1</v>
      </c>
      <c r="N184" s="179" t="s">
        <v>39</v>
      </c>
      <c r="O184" s="76"/>
      <c r="P184" s="180">
        <f>O184*H184</f>
        <v>0</v>
      </c>
      <c r="Q184" s="180">
        <v>0</v>
      </c>
      <c r="R184" s="180">
        <f>Q184*H184</f>
        <v>0</v>
      </c>
      <c r="S184" s="180">
        <v>0</v>
      </c>
      <c r="T184" s="18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2" t="s">
        <v>145</v>
      </c>
      <c r="AT184" s="182" t="s">
        <v>140</v>
      </c>
      <c r="AU184" s="182" t="s">
        <v>146</v>
      </c>
      <c r="AY184" s="18" t="s">
        <v>137</v>
      </c>
      <c r="BE184" s="183">
        <f>IF(N184="základní",J184,0)</f>
        <v>0</v>
      </c>
      <c r="BF184" s="183">
        <f>IF(N184="snížená",J184,0)</f>
        <v>0</v>
      </c>
      <c r="BG184" s="183">
        <f>IF(N184="zákl. přenesená",J184,0)</f>
        <v>0</v>
      </c>
      <c r="BH184" s="183">
        <f>IF(N184="sníž. přenesená",J184,0)</f>
        <v>0</v>
      </c>
      <c r="BI184" s="183">
        <f>IF(N184="nulová",J184,0)</f>
        <v>0</v>
      </c>
      <c r="BJ184" s="18" t="s">
        <v>146</v>
      </c>
      <c r="BK184" s="183">
        <f>ROUND(I184*H184,2)</f>
        <v>0</v>
      </c>
      <c r="BL184" s="18" t="s">
        <v>145</v>
      </c>
      <c r="BM184" s="182" t="s">
        <v>195</v>
      </c>
    </row>
    <row r="185" s="14" customFormat="1">
      <c r="A185" s="14"/>
      <c r="B185" s="192"/>
      <c r="C185" s="14"/>
      <c r="D185" s="185" t="s">
        <v>147</v>
      </c>
      <c r="E185" s="193" t="s">
        <v>1</v>
      </c>
      <c r="F185" s="194" t="s">
        <v>196</v>
      </c>
      <c r="G185" s="14"/>
      <c r="H185" s="195">
        <v>15.390000000000001</v>
      </c>
      <c r="I185" s="196"/>
      <c r="J185" s="14"/>
      <c r="K185" s="14"/>
      <c r="L185" s="192"/>
      <c r="M185" s="197"/>
      <c r="N185" s="198"/>
      <c r="O185" s="198"/>
      <c r="P185" s="198"/>
      <c r="Q185" s="198"/>
      <c r="R185" s="198"/>
      <c r="S185" s="198"/>
      <c r="T185" s="19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193" t="s">
        <v>147</v>
      </c>
      <c r="AU185" s="193" t="s">
        <v>146</v>
      </c>
      <c r="AV185" s="14" t="s">
        <v>146</v>
      </c>
      <c r="AW185" s="14" t="s">
        <v>30</v>
      </c>
      <c r="AX185" s="14" t="s">
        <v>73</v>
      </c>
      <c r="AY185" s="193" t="s">
        <v>137</v>
      </c>
    </row>
    <row r="186" s="15" customFormat="1">
      <c r="A186" s="15"/>
      <c r="B186" s="200"/>
      <c r="C186" s="15"/>
      <c r="D186" s="185" t="s">
        <v>147</v>
      </c>
      <c r="E186" s="201" t="s">
        <v>1</v>
      </c>
      <c r="F186" s="202" t="s">
        <v>152</v>
      </c>
      <c r="G186" s="15"/>
      <c r="H186" s="203">
        <v>15.390000000000001</v>
      </c>
      <c r="I186" s="204"/>
      <c r="J186" s="15"/>
      <c r="K186" s="15"/>
      <c r="L186" s="200"/>
      <c r="M186" s="205"/>
      <c r="N186" s="206"/>
      <c r="O186" s="206"/>
      <c r="P186" s="206"/>
      <c r="Q186" s="206"/>
      <c r="R186" s="206"/>
      <c r="S186" s="206"/>
      <c r="T186" s="207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01" t="s">
        <v>147</v>
      </c>
      <c r="AU186" s="201" t="s">
        <v>146</v>
      </c>
      <c r="AV186" s="15" t="s">
        <v>145</v>
      </c>
      <c r="AW186" s="15" t="s">
        <v>30</v>
      </c>
      <c r="AX186" s="15" t="s">
        <v>80</v>
      </c>
      <c r="AY186" s="201" t="s">
        <v>137</v>
      </c>
    </row>
    <row r="187" s="2" customFormat="1" ht="33" customHeight="1">
      <c r="A187" s="37"/>
      <c r="B187" s="170"/>
      <c r="C187" s="171" t="s">
        <v>172</v>
      </c>
      <c r="D187" s="171" t="s">
        <v>140</v>
      </c>
      <c r="E187" s="172" t="s">
        <v>197</v>
      </c>
      <c r="F187" s="173" t="s">
        <v>198</v>
      </c>
      <c r="G187" s="174" t="s">
        <v>143</v>
      </c>
      <c r="H187" s="175">
        <v>75.599999999999994</v>
      </c>
      <c r="I187" s="176"/>
      <c r="J187" s="177">
        <f>ROUND(I187*H187,2)</f>
        <v>0</v>
      </c>
      <c r="K187" s="173" t="s">
        <v>144</v>
      </c>
      <c r="L187" s="38"/>
      <c r="M187" s="178" t="s">
        <v>1</v>
      </c>
      <c r="N187" s="179" t="s">
        <v>39</v>
      </c>
      <c r="O187" s="76"/>
      <c r="P187" s="180">
        <f>O187*H187</f>
        <v>0</v>
      </c>
      <c r="Q187" s="180">
        <v>0</v>
      </c>
      <c r="R187" s="180">
        <f>Q187*H187</f>
        <v>0</v>
      </c>
      <c r="S187" s="180">
        <v>0</v>
      </c>
      <c r="T187" s="18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2" t="s">
        <v>145</v>
      </c>
      <c r="AT187" s="182" t="s">
        <v>140</v>
      </c>
      <c r="AU187" s="182" t="s">
        <v>146</v>
      </c>
      <c r="AY187" s="18" t="s">
        <v>137</v>
      </c>
      <c r="BE187" s="183">
        <f>IF(N187="základní",J187,0)</f>
        <v>0</v>
      </c>
      <c r="BF187" s="183">
        <f>IF(N187="snížená",J187,0)</f>
        <v>0</v>
      </c>
      <c r="BG187" s="183">
        <f>IF(N187="zákl. přenesená",J187,0)</f>
        <v>0</v>
      </c>
      <c r="BH187" s="183">
        <f>IF(N187="sníž. přenesená",J187,0)</f>
        <v>0</v>
      </c>
      <c r="BI187" s="183">
        <f>IF(N187="nulová",J187,0)</f>
        <v>0</v>
      </c>
      <c r="BJ187" s="18" t="s">
        <v>146</v>
      </c>
      <c r="BK187" s="183">
        <f>ROUND(I187*H187,2)</f>
        <v>0</v>
      </c>
      <c r="BL187" s="18" t="s">
        <v>145</v>
      </c>
      <c r="BM187" s="182" t="s">
        <v>199</v>
      </c>
    </row>
    <row r="188" s="14" customFormat="1">
      <c r="A188" s="14"/>
      <c r="B188" s="192"/>
      <c r="C188" s="14"/>
      <c r="D188" s="185" t="s">
        <v>147</v>
      </c>
      <c r="E188" s="193" t="s">
        <v>1</v>
      </c>
      <c r="F188" s="194" t="s">
        <v>200</v>
      </c>
      <c r="G188" s="14"/>
      <c r="H188" s="195">
        <v>75.599999999999994</v>
      </c>
      <c r="I188" s="196"/>
      <c r="J188" s="14"/>
      <c r="K188" s="14"/>
      <c r="L188" s="192"/>
      <c r="M188" s="197"/>
      <c r="N188" s="198"/>
      <c r="O188" s="198"/>
      <c r="P188" s="198"/>
      <c r="Q188" s="198"/>
      <c r="R188" s="198"/>
      <c r="S188" s="198"/>
      <c r="T188" s="19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193" t="s">
        <v>147</v>
      </c>
      <c r="AU188" s="193" t="s">
        <v>146</v>
      </c>
      <c r="AV188" s="14" t="s">
        <v>146</v>
      </c>
      <c r="AW188" s="14" t="s">
        <v>30</v>
      </c>
      <c r="AX188" s="14" t="s">
        <v>73</v>
      </c>
      <c r="AY188" s="193" t="s">
        <v>137</v>
      </c>
    </row>
    <row r="189" s="15" customFormat="1">
      <c r="A189" s="15"/>
      <c r="B189" s="200"/>
      <c r="C189" s="15"/>
      <c r="D189" s="185" t="s">
        <v>147</v>
      </c>
      <c r="E189" s="201" t="s">
        <v>1</v>
      </c>
      <c r="F189" s="202" t="s">
        <v>152</v>
      </c>
      <c r="G189" s="15"/>
      <c r="H189" s="203">
        <v>75.599999999999994</v>
      </c>
      <c r="I189" s="204"/>
      <c r="J189" s="15"/>
      <c r="K189" s="15"/>
      <c r="L189" s="200"/>
      <c r="M189" s="205"/>
      <c r="N189" s="206"/>
      <c r="O189" s="206"/>
      <c r="P189" s="206"/>
      <c r="Q189" s="206"/>
      <c r="R189" s="206"/>
      <c r="S189" s="206"/>
      <c r="T189" s="207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01" t="s">
        <v>147</v>
      </c>
      <c r="AU189" s="201" t="s">
        <v>146</v>
      </c>
      <c r="AV189" s="15" t="s">
        <v>145</v>
      </c>
      <c r="AW189" s="15" t="s">
        <v>30</v>
      </c>
      <c r="AX189" s="15" t="s">
        <v>80</v>
      </c>
      <c r="AY189" s="201" t="s">
        <v>137</v>
      </c>
    </row>
    <row r="190" s="2" customFormat="1" ht="33" customHeight="1">
      <c r="A190" s="37"/>
      <c r="B190" s="170"/>
      <c r="C190" s="171" t="s">
        <v>201</v>
      </c>
      <c r="D190" s="171" t="s">
        <v>140</v>
      </c>
      <c r="E190" s="172" t="s">
        <v>202</v>
      </c>
      <c r="F190" s="173" t="s">
        <v>203</v>
      </c>
      <c r="G190" s="174" t="s">
        <v>143</v>
      </c>
      <c r="H190" s="175">
        <v>19.199999999999999</v>
      </c>
      <c r="I190" s="176"/>
      <c r="J190" s="177">
        <f>ROUND(I190*H190,2)</f>
        <v>0</v>
      </c>
      <c r="K190" s="173" t="s">
        <v>144</v>
      </c>
      <c r="L190" s="38"/>
      <c r="M190" s="178" t="s">
        <v>1</v>
      </c>
      <c r="N190" s="179" t="s">
        <v>39</v>
      </c>
      <c r="O190" s="76"/>
      <c r="P190" s="180">
        <f>O190*H190</f>
        <v>0</v>
      </c>
      <c r="Q190" s="180">
        <v>0</v>
      </c>
      <c r="R190" s="180">
        <f>Q190*H190</f>
        <v>0</v>
      </c>
      <c r="S190" s="180">
        <v>0</v>
      </c>
      <c r="T190" s="18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2" t="s">
        <v>145</v>
      </c>
      <c r="AT190" s="182" t="s">
        <v>140</v>
      </c>
      <c r="AU190" s="182" t="s">
        <v>146</v>
      </c>
      <c r="AY190" s="18" t="s">
        <v>137</v>
      </c>
      <c r="BE190" s="183">
        <f>IF(N190="základní",J190,0)</f>
        <v>0</v>
      </c>
      <c r="BF190" s="183">
        <f>IF(N190="snížená",J190,0)</f>
        <v>0</v>
      </c>
      <c r="BG190" s="183">
        <f>IF(N190="zákl. přenesená",J190,0)</f>
        <v>0</v>
      </c>
      <c r="BH190" s="183">
        <f>IF(N190="sníž. přenesená",J190,0)</f>
        <v>0</v>
      </c>
      <c r="BI190" s="183">
        <f>IF(N190="nulová",J190,0)</f>
        <v>0</v>
      </c>
      <c r="BJ190" s="18" t="s">
        <v>146</v>
      </c>
      <c r="BK190" s="183">
        <f>ROUND(I190*H190,2)</f>
        <v>0</v>
      </c>
      <c r="BL190" s="18" t="s">
        <v>145</v>
      </c>
      <c r="BM190" s="182" t="s">
        <v>204</v>
      </c>
    </row>
    <row r="191" s="14" customFormat="1">
      <c r="A191" s="14"/>
      <c r="B191" s="192"/>
      <c r="C191" s="14"/>
      <c r="D191" s="185" t="s">
        <v>147</v>
      </c>
      <c r="E191" s="193" t="s">
        <v>1</v>
      </c>
      <c r="F191" s="194" t="s">
        <v>205</v>
      </c>
      <c r="G191" s="14"/>
      <c r="H191" s="195">
        <v>19.199999999999999</v>
      </c>
      <c r="I191" s="196"/>
      <c r="J191" s="14"/>
      <c r="K191" s="14"/>
      <c r="L191" s="192"/>
      <c r="M191" s="197"/>
      <c r="N191" s="198"/>
      <c r="O191" s="198"/>
      <c r="P191" s="198"/>
      <c r="Q191" s="198"/>
      <c r="R191" s="198"/>
      <c r="S191" s="198"/>
      <c r="T191" s="19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193" t="s">
        <v>147</v>
      </c>
      <c r="AU191" s="193" t="s">
        <v>146</v>
      </c>
      <c r="AV191" s="14" t="s">
        <v>146</v>
      </c>
      <c r="AW191" s="14" t="s">
        <v>30</v>
      </c>
      <c r="AX191" s="14" t="s">
        <v>73</v>
      </c>
      <c r="AY191" s="193" t="s">
        <v>137</v>
      </c>
    </row>
    <row r="192" s="15" customFormat="1">
      <c r="A192" s="15"/>
      <c r="B192" s="200"/>
      <c r="C192" s="15"/>
      <c r="D192" s="185" t="s">
        <v>147</v>
      </c>
      <c r="E192" s="201" t="s">
        <v>1</v>
      </c>
      <c r="F192" s="202" t="s">
        <v>152</v>
      </c>
      <c r="G192" s="15"/>
      <c r="H192" s="203">
        <v>19.199999999999999</v>
      </c>
      <c r="I192" s="204"/>
      <c r="J192" s="15"/>
      <c r="K192" s="15"/>
      <c r="L192" s="200"/>
      <c r="M192" s="205"/>
      <c r="N192" s="206"/>
      <c r="O192" s="206"/>
      <c r="P192" s="206"/>
      <c r="Q192" s="206"/>
      <c r="R192" s="206"/>
      <c r="S192" s="206"/>
      <c r="T192" s="207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01" t="s">
        <v>147</v>
      </c>
      <c r="AU192" s="201" t="s">
        <v>146</v>
      </c>
      <c r="AV192" s="15" t="s">
        <v>145</v>
      </c>
      <c r="AW192" s="15" t="s">
        <v>30</v>
      </c>
      <c r="AX192" s="15" t="s">
        <v>80</v>
      </c>
      <c r="AY192" s="201" t="s">
        <v>137</v>
      </c>
    </row>
    <row r="193" s="12" customFormat="1" ht="22.8" customHeight="1">
      <c r="A193" s="12"/>
      <c r="B193" s="157"/>
      <c r="C193" s="12"/>
      <c r="D193" s="158" t="s">
        <v>72</v>
      </c>
      <c r="E193" s="168" t="s">
        <v>206</v>
      </c>
      <c r="F193" s="168" t="s">
        <v>207</v>
      </c>
      <c r="G193" s="12"/>
      <c r="H193" s="12"/>
      <c r="I193" s="160"/>
      <c r="J193" s="169">
        <f>BK193</f>
        <v>0</v>
      </c>
      <c r="K193" s="12"/>
      <c r="L193" s="157"/>
      <c r="M193" s="162"/>
      <c r="N193" s="163"/>
      <c r="O193" s="163"/>
      <c r="P193" s="164">
        <f>SUM(P194:P197)</f>
        <v>0</v>
      </c>
      <c r="Q193" s="163"/>
      <c r="R193" s="164">
        <f>SUM(R194:R197)</f>
        <v>0</v>
      </c>
      <c r="S193" s="163"/>
      <c r="T193" s="165">
        <f>SUM(T194:T197)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58" t="s">
        <v>80</v>
      </c>
      <c r="AT193" s="166" t="s">
        <v>72</v>
      </c>
      <c r="AU193" s="166" t="s">
        <v>80</v>
      </c>
      <c r="AY193" s="158" t="s">
        <v>137</v>
      </c>
      <c r="BK193" s="167">
        <f>SUM(BK194:BK197)</f>
        <v>0</v>
      </c>
    </row>
    <row r="194" s="2" customFormat="1" ht="37.8" customHeight="1">
      <c r="A194" s="37"/>
      <c r="B194" s="170"/>
      <c r="C194" s="171" t="s">
        <v>8</v>
      </c>
      <c r="D194" s="171" t="s">
        <v>140</v>
      </c>
      <c r="E194" s="172" t="s">
        <v>208</v>
      </c>
      <c r="F194" s="173" t="s">
        <v>209</v>
      </c>
      <c r="G194" s="174" t="s">
        <v>210</v>
      </c>
      <c r="H194" s="175">
        <v>6.7279999999999998</v>
      </c>
      <c r="I194" s="176"/>
      <c r="J194" s="177">
        <f>ROUND(I194*H194,2)</f>
        <v>0</v>
      </c>
      <c r="K194" s="173" t="s">
        <v>144</v>
      </c>
      <c r="L194" s="38"/>
      <c r="M194" s="178" t="s">
        <v>1</v>
      </c>
      <c r="N194" s="179" t="s">
        <v>39</v>
      </c>
      <c r="O194" s="76"/>
      <c r="P194" s="180">
        <f>O194*H194</f>
        <v>0</v>
      </c>
      <c r="Q194" s="180">
        <v>0</v>
      </c>
      <c r="R194" s="180">
        <f>Q194*H194</f>
        <v>0</v>
      </c>
      <c r="S194" s="180">
        <v>0</v>
      </c>
      <c r="T194" s="18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2" t="s">
        <v>145</v>
      </c>
      <c r="AT194" s="182" t="s">
        <v>140</v>
      </c>
      <c r="AU194" s="182" t="s">
        <v>146</v>
      </c>
      <c r="AY194" s="18" t="s">
        <v>137</v>
      </c>
      <c r="BE194" s="183">
        <f>IF(N194="základní",J194,0)</f>
        <v>0</v>
      </c>
      <c r="BF194" s="183">
        <f>IF(N194="snížená",J194,0)</f>
        <v>0</v>
      </c>
      <c r="BG194" s="183">
        <f>IF(N194="zákl. přenesená",J194,0)</f>
        <v>0</v>
      </c>
      <c r="BH194" s="183">
        <f>IF(N194="sníž. přenesená",J194,0)</f>
        <v>0</v>
      </c>
      <c r="BI194" s="183">
        <f>IF(N194="nulová",J194,0)</f>
        <v>0</v>
      </c>
      <c r="BJ194" s="18" t="s">
        <v>146</v>
      </c>
      <c r="BK194" s="183">
        <f>ROUND(I194*H194,2)</f>
        <v>0</v>
      </c>
      <c r="BL194" s="18" t="s">
        <v>145</v>
      </c>
      <c r="BM194" s="182" t="s">
        <v>211</v>
      </c>
    </row>
    <row r="195" s="2" customFormat="1" ht="37.8" customHeight="1">
      <c r="A195" s="37"/>
      <c r="B195" s="170"/>
      <c r="C195" s="171" t="s">
        <v>212</v>
      </c>
      <c r="D195" s="171" t="s">
        <v>140</v>
      </c>
      <c r="E195" s="172" t="s">
        <v>213</v>
      </c>
      <c r="F195" s="173" t="s">
        <v>214</v>
      </c>
      <c r="G195" s="174" t="s">
        <v>210</v>
      </c>
      <c r="H195" s="175">
        <v>6.7279999999999998</v>
      </c>
      <c r="I195" s="176"/>
      <c r="J195" s="177">
        <f>ROUND(I195*H195,2)</f>
        <v>0</v>
      </c>
      <c r="K195" s="173" t="s">
        <v>144</v>
      </c>
      <c r="L195" s="38"/>
      <c r="M195" s="178" t="s">
        <v>1</v>
      </c>
      <c r="N195" s="179" t="s">
        <v>39</v>
      </c>
      <c r="O195" s="76"/>
      <c r="P195" s="180">
        <f>O195*H195</f>
        <v>0</v>
      </c>
      <c r="Q195" s="180">
        <v>0</v>
      </c>
      <c r="R195" s="180">
        <f>Q195*H195</f>
        <v>0</v>
      </c>
      <c r="S195" s="180">
        <v>0</v>
      </c>
      <c r="T195" s="18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2" t="s">
        <v>145</v>
      </c>
      <c r="AT195" s="182" t="s">
        <v>140</v>
      </c>
      <c r="AU195" s="182" t="s">
        <v>146</v>
      </c>
      <c r="AY195" s="18" t="s">
        <v>137</v>
      </c>
      <c r="BE195" s="183">
        <f>IF(N195="základní",J195,0)</f>
        <v>0</v>
      </c>
      <c r="BF195" s="183">
        <f>IF(N195="snížená",J195,0)</f>
        <v>0</v>
      </c>
      <c r="BG195" s="183">
        <f>IF(N195="zákl. přenesená",J195,0)</f>
        <v>0</v>
      </c>
      <c r="BH195" s="183">
        <f>IF(N195="sníž. přenesená",J195,0)</f>
        <v>0</v>
      </c>
      <c r="BI195" s="183">
        <f>IF(N195="nulová",J195,0)</f>
        <v>0</v>
      </c>
      <c r="BJ195" s="18" t="s">
        <v>146</v>
      </c>
      <c r="BK195" s="183">
        <f>ROUND(I195*H195,2)</f>
        <v>0</v>
      </c>
      <c r="BL195" s="18" t="s">
        <v>145</v>
      </c>
      <c r="BM195" s="182" t="s">
        <v>215</v>
      </c>
    </row>
    <row r="196" s="2" customFormat="1" ht="44.25" customHeight="1">
      <c r="A196" s="37"/>
      <c r="B196" s="170"/>
      <c r="C196" s="171" t="s">
        <v>182</v>
      </c>
      <c r="D196" s="171" t="s">
        <v>140</v>
      </c>
      <c r="E196" s="172" t="s">
        <v>216</v>
      </c>
      <c r="F196" s="173" t="s">
        <v>217</v>
      </c>
      <c r="G196" s="174" t="s">
        <v>210</v>
      </c>
      <c r="H196" s="175">
        <v>6.7279999999999998</v>
      </c>
      <c r="I196" s="176"/>
      <c r="J196" s="177">
        <f>ROUND(I196*H196,2)</f>
        <v>0</v>
      </c>
      <c r="K196" s="173" t="s">
        <v>144</v>
      </c>
      <c r="L196" s="38"/>
      <c r="M196" s="178" t="s">
        <v>1</v>
      </c>
      <c r="N196" s="179" t="s">
        <v>39</v>
      </c>
      <c r="O196" s="76"/>
      <c r="P196" s="180">
        <f>O196*H196</f>
        <v>0</v>
      </c>
      <c r="Q196" s="180">
        <v>0</v>
      </c>
      <c r="R196" s="180">
        <f>Q196*H196</f>
        <v>0</v>
      </c>
      <c r="S196" s="180">
        <v>0</v>
      </c>
      <c r="T196" s="18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2" t="s">
        <v>145</v>
      </c>
      <c r="AT196" s="182" t="s">
        <v>140</v>
      </c>
      <c r="AU196" s="182" t="s">
        <v>146</v>
      </c>
      <c r="AY196" s="18" t="s">
        <v>137</v>
      </c>
      <c r="BE196" s="183">
        <f>IF(N196="základní",J196,0)</f>
        <v>0</v>
      </c>
      <c r="BF196" s="183">
        <f>IF(N196="snížená",J196,0)</f>
        <v>0</v>
      </c>
      <c r="BG196" s="183">
        <f>IF(N196="zákl. přenesená",J196,0)</f>
        <v>0</v>
      </c>
      <c r="BH196" s="183">
        <f>IF(N196="sníž. přenesená",J196,0)</f>
        <v>0</v>
      </c>
      <c r="BI196" s="183">
        <f>IF(N196="nulová",J196,0)</f>
        <v>0</v>
      </c>
      <c r="BJ196" s="18" t="s">
        <v>146</v>
      </c>
      <c r="BK196" s="183">
        <f>ROUND(I196*H196,2)</f>
        <v>0</v>
      </c>
      <c r="BL196" s="18" t="s">
        <v>145</v>
      </c>
      <c r="BM196" s="182" t="s">
        <v>218</v>
      </c>
    </row>
    <row r="197" s="2" customFormat="1" ht="44.25" customHeight="1">
      <c r="A197" s="37"/>
      <c r="B197" s="170"/>
      <c r="C197" s="171" t="s">
        <v>219</v>
      </c>
      <c r="D197" s="171" t="s">
        <v>140</v>
      </c>
      <c r="E197" s="172" t="s">
        <v>220</v>
      </c>
      <c r="F197" s="173" t="s">
        <v>221</v>
      </c>
      <c r="G197" s="174" t="s">
        <v>210</v>
      </c>
      <c r="H197" s="175">
        <v>6.7279999999999998</v>
      </c>
      <c r="I197" s="176"/>
      <c r="J197" s="177">
        <f>ROUND(I197*H197,2)</f>
        <v>0</v>
      </c>
      <c r="K197" s="173" t="s">
        <v>144</v>
      </c>
      <c r="L197" s="38"/>
      <c r="M197" s="178" t="s">
        <v>1</v>
      </c>
      <c r="N197" s="179" t="s">
        <v>39</v>
      </c>
      <c r="O197" s="76"/>
      <c r="P197" s="180">
        <f>O197*H197</f>
        <v>0</v>
      </c>
      <c r="Q197" s="180">
        <v>0</v>
      </c>
      <c r="R197" s="180">
        <f>Q197*H197</f>
        <v>0</v>
      </c>
      <c r="S197" s="180">
        <v>0</v>
      </c>
      <c r="T197" s="18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82" t="s">
        <v>145</v>
      </c>
      <c r="AT197" s="182" t="s">
        <v>140</v>
      </c>
      <c r="AU197" s="182" t="s">
        <v>146</v>
      </c>
      <c r="AY197" s="18" t="s">
        <v>137</v>
      </c>
      <c r="BE197" s="183">
        <f>IF(N197="základní",J197,0)</f>
        <v>0</v>
      </c>
      <c r="BF197" s="183">
        <f>IF(N197="snížená",J197,0)</f>
        <v>0</v>
      </c>
      <c r="BG197" s="183">
        <f>IF(N197="zákl. přenesená",J197,0)</f>
        <v>0</v>
      </c>
      <c r="BH197" s="183">
        <f>IF(N197="sníž. přenesená",J197,0)</f>
        <v>0</v>
      </c>
      <c r="BI197" s="183">
        <f>IF(N197="nulová",J197,0)</f>
        <v>0</v>
      </c>
      <c r="BJ197" s="18" t="s">
        <v>146</v>
      </c>
      <c r="BK197" s="183">
        <f>ROUND(I197*H197,2)</f>
        <v>0</v>
      </c>
      <c r="BL197" s="18" t="s">
        <v>145</v>
      </c>
      <c r="BM197" s="182" t="s">
        <v>222</v>
      </c>
    </row>
    <row r="198" s="12" customFormat="1" ht="22.8" customHeight="1">
      <c r="A198" s="12"/>
      <c r="B198" s="157"/>
      <c r="C198" s="12"/>
      <c r="D198" s="158" t="s">
        <v>72</v>
      </c>
      <c r="E198" s="168" t="s">
        <v>223</v>
      </c>
      <c r="F198" s="168" t="s">
        <v>224</v>
      </c>
      <c r="G198" s="12"/>
      <c r="H198" s="12"/>
      <c r="I198" s="160"/>
      <c r="J198" s="169">
        <f>BK198</f>
        <v>0</v>
      </c>
      <c r="K198" s="12"/>
      <c r="L198" s="157"/>
      <c r="M198" s="162"/>
      <c r="N198" s="163"/>
      <c r="O198" s="163"/>
      <c r="P198" s="164">
        <f>P199</f>
        <v>0</v>
      </c>
      <c r="Q198" s="163"/>
      <c r="R198" s="164">
        <f>R199</f>
        <v>0</v>
      </c>
      <c r="S198" s="163"/>
      <c r="T198" s="165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58" t="s">
        <v>80</v>
      </c>
      <c r="AT198" s="166" t="s">
        <v>72</v>
      </c>
      <c r="AU198" s="166" t="s">
        <v>80</v>
      </c>
      <c r="AY198" s="158" t="s">
        <v>137</v>
      </c>
      <c r="BK198" s="167">
        <f>BK199</f>
        <v>0</v>
      </c>
    </row>
    <row r="199" s="2" customFormat="1" ht="55.5" customHeight="1">
      <c r="A199" s="37"/>
      <c r="B199" s="170"/>
      <c r="C199" s="171" t="s">
        <v>188</v>
      </c>
      <c r="D199" s="171" t="s">
        <v>140</v>
      </c>
      <c r="E199" s="172" t="s">
        <v>225</v>
      </c>
      <c r="F199" s="173" t="s">
        <v>226</v>
      </c>
      <c r="G199" s="174" t="s">
        <v>210</v>
      </c>
      <c r="H199" s="175">
        <v>2.0529999999999999</v>
      </c>
      <c r="I199" s="176"/>
      <c r="J199" s="177">
        <f>ROUND(I199*H199,2)</f>
        <v>0</v>
      </c>
      <c r="K199" s="173" t="s">
        <v>144</v>
      </c>
      <c r="L199" s="38"/>
      <c r="M199" s="178" t="s">
        <v>1</v>
      </c>
      <c r="N199" s="179" t="s">
        <v>39</v>
      </c>
      <c r="O199" s="76"/>
      <c r="P199" s="180">
        <f>O199*H199</f>
        <v>0</v>
      </c>
      <c r="Q199" s="180">
        <v>0</v>
      </c>
      <c r="R199" s="180">
        <f>Q199*H199</f>
        <v>0</v>
      </c>
      <c r="S199" s="180">
        <v>0</v>
      </c>
      <c r="T199" s="18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2" t="s">
        <v>145</v>
      </c>
      <c r="AT199" s="182" t="s">
        <v>140</v>
      </c>
      <c r="AU199" s="182" t="s">
        <v>146</v>
      </c>
      <c r="AY199" s="18" t="s">
        <v>137</v>
      </c>
      <c r="BE199" s="183">
        <f>IF(N199="základní",J199,0)</f>
        <v>0</v>
      </c>
      <c r="BF199" s="183">
        <f>IF(N199="snížená",J199,0)</f>
        <v>0</v>
      </c>
      <c r="BG199" s="183">
        <f>IF(N199="zákl. přenesená",J199,0)</f>
        <v>0</v>
      </c>
      <c r="BH199" s="183">
        <f>IF(N199="sníž. přenesená",J199,0)</f>
        <v>0</v>
      </c>
      <c r="BI199" s="183">
        <f>IF(N199="nulová",J199,0)</f>
        <v>0</v>
      </c>
      <c r="BJ199" s="18" t="s">
        <v>146</v>
      </c>
      <c r="BK199" s="183">
        <f>ROUND(I199*H199,2)</f>
        <v>0</v>
      </c>
      <c r="BL199" s="18" t="s">
        <v>145</v>
      </c>
      <c r="BM199" s="182" t="s">
        <v>157</v>
      </c>
    </row>
    <row r="200" s="12" customFormat="1" ht="25.92" customHeight="1">
      <c r="A200" s="12"/>
      <c r="B200" s="157"/>
      <c r="C200" s="12"/>
      <c r="D200" s="158" t="s">
        <v>72</v>
      </c>
      <c r="E200" s="159" t="s">
        <v>227</v>
      </c>
      <c r="F200" s="159" t="s">
        <v>228</v>
      </c>
      <c r="G200" s="12"/>
      <c r="H200" s="12"/>
      <c r="I200" s="160"/>
      <c r="J200" s="161">
        <f>BK200</f>
        <v>0</v>
      </c>
      <c r="K200" s="12"/>
      <c r="L200" s="157"/>
      <c r="M200" s="162"/>
      <c r="N200" s="163"/>
      <c r="O200" s="163"/>
      <c r="P200" s="164">
        <f>P201+P222+P259+P275</f>
        <v>0</v>
      </c>
      <c r="Q200" s="163"/>
      <c r="R200" s="164">
        <f>R201+R222+R259+R275</f>
        <v>0</v>
      </c>
      <c r="S200" s="163"/>
      <c r="T200" s="165">
        <f>T201+T222+T259+T275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58" t="s">
        <v>146</v>
      </c>
      <c r="AT200" s="166" t="s">
        <v>72</v>
      </c>
      <c r="AU200" s="166" t="s">
        <v>73</v>
      </c>
      <c r="AY200" s="158" t="s">
        <v>137</v>
      </c>
      <c r="BK200" s="167">
        <f>BK201+BK222+BK259+BK275</f>
        <v>0</v>
      </c>
    </row>
    <row r="201" s="12" customFormat="1" ht="22.8" customHeight="1">
      <c r="A201" s="12"/>
      <c r="B201" s="157"/>
      <c r="C201" s="12"/>
      <c r="D201" s="158" t="s">
        <v>72</v>
      </c>
      <c r="E201" s="168" t="s">
        <v>229</v>
      </c>
      <c r="F201" s="168" t="s">
        <v>230</v>
      </c>
      <c r="G201" s="12"/>
      <c r="H201" s="12"/>
      <c r="I201" s="160"/>
      <c r="J201" s="169">
        <f>BK201</f>
        <v>0</v>
      </c>
      <c r="K201" s="12"/>
      <c r="L201" s="157"/>
      <c r="M201" s="162"/>
      <c r="N201" s="163"/>
      <c r="O201" s="163"/>
      <c r="P201" s="164">
        <f>SUM(P202:P221)</f>
        <v>0</v>
      </c>
      <c r="Q201" s="163"/>
      <c r="R201" s="164">
        <f>SUM(R202:R221)</f>
        <v>0</v>
      </c>
      <c r="S201" s="163"/>
      <c r="T201" s="165">
        <f>SUM(T202:T221)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158" t="s">
        <v>146</v>
      </c>
      <c r="AT201" s="166" t="s">
        <v>72</v>
      </c>
      <c r="AU201" s="166" t="s">
        <v>80</v>
      </c>
      <c r="AY201" s="158" t="s">
        <v>137</v>
      </c>
      <c r="BK201" s="167">
        <f>SUM(BK202:BK221)</f>
        <v>0</v>
      </c>
    </row>
    <row r="202" s="2" customFormat="1" ht="24.15" customHeight="1">
      <c r="A202" s="37"/>
      <c r="B202" s="170"/>
      <c r="C202" s="171" t="s">
        <v>231</v>
      </c>
      <c r="D202" s="171" t="s">
        <v>140</v>
      </c>
      <c r="E202" s="172" t="s">
        <v>232</v>
      </c>
      <c r="F202" s="173" t="s">
        <v>233</v>
      </c>
      <c r="G202" s="174" t="s">
        <v>166</v>
      </c>
      <c r="H202" s="175">
        <v>82.900000000000006</v>
      </c>
      <c r="I202" s="176"/>
      <c r="J202" s="177">
        <f>ROUND(I202*H202,2)</f>
        <v>0</v>
      </c>
      <c r="K202" s="173" t="s">
        <v>144</v>
      </c>
      <c r="L202" s="38"/>
      <c r="M202" s="178" t="s">
        <v>1</v>
      </c>
      <c r="N202" s="179" t="s">
        <v>39</v>
      </c>
      <c r="O202" s="76"/>
      <c r="P202" s="180">
        <f>O202*H202</f>
        <v>0</v>
      </c>
      <c r="Q202" s="180">
        <v>0</v>
      </c>
      <c r="R202" s="180">
        <f>Q202*H202</f>
        <v>0</v>
      </c>
      <c r="S202" s="180">
        <v>0</v>
      </c>
      <c r="T202" s="18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2" t="s">
        <v>188</v>
      </c>
      <c r="AT202" s="182" t="s">
        <v>140</v>
      </c>
      <c r="AU202" s="182" t="s">
        <v>146</v>
      </c>
      <c r="AY202" s="18" t="s">
        <v>137</v>
      </c>
      <c r="BE202" s="183">
        <f>IF(N202="základní",J202,0)</f>
        <v>0</v>
      </c>
      <c r="BF202" s="183">
        <f>IF(N202="snížená",J202,0)</f>
        <v>0</v>
      </c>
      <c r="BG202" s="183">
        <f>IF(N202="zákl. přenesená",J202,0)</f>
        <v>0</v>
      </c>
      <c r="BH202" s="183">
        <f>IF(N202="sníž. přenesená",J202,0)</f>
        <v>0</v>
      </c>
      <c r="BI202" s="183">
        <f>IF(N202="nulová",J202,0)</f>
        <v>0</v>
      </c>
      <c r="BJ202" s="18" t="s">
        <v>146</v>
      </c>
      <c r="BK202" s="183">
        <f>ROUND(I202*H202,2)</f>
        <v>0</v>
      </c>
      <c r="BL202" s="18" t="s">
        <v>188</v>
      </c>
      <c r="BM202" s="182" t="s">
        <v>234</v>
      </c>
    </row>
    <row r="203" s="14" customFormat="1">
      <c r="A203" s="14"/>
      <c r="B203" s="192"/>
      <c r="C203" s="14"/>
      <c r="D203" s="185" t="s">
        <v>147</v>
      </c>
      <c r="E203" s="193" t="s">
        <v>1</v>
      </c>
      <c r="F203" s="194" t="s">
        <v>235</v>
      </c>
      <c r="G203" s="14"/>
      <c r="H203" s="195">
        <v>82.900000000000006</v>
      </c>
      <c r="I203" s="196"/>
      <c r="J203" s="14"/>
      <c r="K203" s="14"/>
      <c r="L203" s="192"/>
      <c r="M203" s="197"/>
      <c r="N203" s="198"/>
      <c r="O203" s="198"/>
      <c r="P203" s="198"/>
      <c r="Q203" s="198"/>
      <c r="R203" s="198"/>
      <c r="S203" s="198"/>
      <c r="T203" s="19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193" t="s">
        <v>147</v>
      </c>
      <c r="AU203" s="193" t="s">
        <v>146</v>
      </c>
      <c r="AV203" s="14" t="s">
        <v>146</v>
      </c>
      <c r="AW203" s="14" t="s">
        <v>30</v>
      </c>
      <c r="AX203" s="14" t="s">
        <v>73</v>
      </c>
      <c r="AY203" s="193" t="s">
        <v>137</v>
      </c>
    </row>
    <row r="204" s="15" customFormat="1">
      <c r="A204" s="15"/>
      <c r="B204" s="200"/>
      <c r="C204" s="15"/>
      <c r="D204" s="185" t="s">
        <v>147</v>
      </c>
      <c r="E204" s="201" t="s">
        <v>1</v>
      </c>
      <c r="F204" s="202" t="s">
        <v>152</v>
      </c>
      <c r="G204" s="15"/>
      <c r="H204" s="203">
        <v>82.900000000000006</v>
      </c>
      <c r="I204" s="204"/>
      <c r="J204" s="15"/>
      <c r="K204" s="15"/>
      <c r="L204" s="200"/>
      <c r="M204" s="205"/>
      <c r="N204" s="206"/>
      <c r="O204" s="206"/>
      <c r="P204" s="206"/>
      <c r="Q204" s="206"/>
      <c r="R204" s="206"/>
      <c r="S204" s="206"/>
      <c r="T204" s="207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01" t="s">
        <v>147</v>
      </c>
      <c r="AU204" s="201" t="s">
        <v>146</v>
      </c>
      <c r="AV204" s="15" t="s">
        <v>145</v>
      </c>
      <c r="AW204" s="15" t="s">
        <v>30</v>
      </c>
      <c r="AX204" s="15" t="s">
        <v>80</v>
      </c>
      <c r="AY204" s="201" t="s">
        <v>137</v>
      </c>
    </row>
    <row r="205" s="2" customFormat="1" ht="24.15" customHeight="1">
      <c r="A205" s="37"/>
      <c r="B205" s="170"/>
      <c r="C205" s="171" t="s">
        <v>195</v>
      </c>
      <c r="D205" s="171" t="s">
        <v>140</v>
      </c>
      <c r="E205" s="172" t="s">
        <v>236</v>
      </c>
      <c r="F205" s="173" t="s">
        <v>237</v>
      </c>
      <c r="G205" s="174" t="s">
        <v>166</v>
      </c>
      <c r="H205" s="175">
        <v>63</v>
      </c>
      <c r="I205" s="176"/>
      <c r="J205" s="177">
        <f>ROUND(I205*H205,2)</f>
        <v>0</v>
      </c>
      <c r="K205" s="173" t="s">
        <v>144</v>
      </c>
      <c r="L205" s="38"/>
      <c r="M205" s="178" t="s">
        <v>1</v>
      </c>
      <c r="N205" s="179" t="s">
        <v>39</v>
      </c>
      <c r="O205" s="76"/>
      <c r="P205" s="180">
        <f>O205*H205</f>
        <v>0</v>
      </c>
      <c r="Q205" s="180">
        <v>0</v>
      </c>
      <c r="R205" s="180">
        <f>Q205*H205</f>
        <v>0</v>
      </c>
      <c r="S205" s="180">
        <v>0</v>
      </c>
      <c r="T205" s="18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2" t="s">
        <v>188</v>
      </c>
      <c r="AT205" s="182" t="s">
        <v>140</v>
      </c>
      <c r="AU205" s="182" t="s">
        <v>146</v>
      </c>
      <c r="AY205" s="18" t="s">
        <v>137</v>
      </c>
      <c r="BE205" s="183">
        <f>IF(N205="základní",J205,0)</f>
        <v>0</v>
      </c>
      <c r="BF205" s="183">
        <f>IF(N205="snížená",J205,0)</f>
        <v>0</v>
      </c>
      <c r="BG205" s="183">
        <f>IF(N205="zákl. přenesená",J205,0)</f>
        <v>0</v>
      </c>
      <c r="BH205" s="183">
        <f>IF(N205="sníž. přenesená",J205,0)</f>
        <v>0</v>
      </c>
      <c r="BI205" s="183">
        <f>IF(N205="nulová",J205,0)</f>
        <v>0</v>
      </c>
      <c r="BJ205" s="18" t="s">
        <v>146</v>
      </c>
      <c r="BK205" s="183">
        <f>ROUND(I205*H205,2)</f>
        <v>0</v>
      </c>
      <c r="BL205" s="18" t="s">
        <v>188</v>
      </c>
      <c r="BM205" s="182" t="s">
        <v>238</v>
      </c>
    </row>
    <row r="206" s="2" customFormat="1" ht="24.15" customHeight="1">
      <c r="A206" s="37"/>
      <c r="B206" s="170"/>
      <c r="C206" s="208" t="s">
        <v>239</v>
      </c>
      <c r="D206" s="208" t="s">
        <v>169</v>
      </c>
      <c r="E206" s="209" t="s">
        <v>240</v>
      </c>
      <c r="F206" s="210" t="s">
        <v>241</v>
      </c>
      <c r="G206" s="211" t="s">
        <v>166</v>
      </c>
      <c r="H206" s="212">
        <v>63</v>
      </c>
      <c r="I206" s="213"/>
      <c r="J206" s="214">
        <f>ROUND(I206*H206,2)</f>
        <v>0</v>
      </c>
      <c r="K206" s="210" t="s">
        <v>1</v>
      </c>
      <c r="L206" s="215"/>
      <c r="M206" s="216" t="s">
        <v>1</v>
      </c>
      <c r="N206" s="217" t="s">
        <v>39</v>
      </c>
      <c r="O206" s="76"/>
      <c r="P206" s="180">
        <f>O206*H206</f>
        <v>0</v>
      </c>
      <c r="Q206" s="180">
        <v>0</v>
      </c>
      <c r="R206" s="180">
        <f>Q206*H206</f>
        <v>0</v>
      </c>
      <c r="S206" s="180">
        <v>0</v>
      </c>
      <c r="T206" s="18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82" t="s">
        <v>157</v>
      </c>
      <c r="AT206" s="182" t="s">
        <v>169</v>
      </c>
      <c r="AU206" s="182" t="s">
        <v>146</v>
      </c>
      <c r="AY206" s="18" t="s">
        <v>137</v>
      </c>
      <c r="BE206" s="183">
        <f>IF(N206="základní",J206,0)</f>
        <v>0</v>
      </c>
      <c r="BF206" s="183">
        <f>IF(N206="snížená",J206,0)</f>
        <v>0</v>
      </c>
      <c r="BG206" s="183">
        <f>IF(N206="zákl. přenesená",J206,0)</f>
        <v>0</v>
      </c>
      <c r="BH206" s="183">
        <f>IF(N206="sníž. přenesená",J206,0)</f>
        <v>0</v>
      </c>
      <c r="BI206" s="183">
        <f>IF(N206="nulová",J206,0)</f>
        <v>0</v>
      </c>
      <c r="BJ206" s="18" t="s">
        <v>146</v>
      </c>
      <c r="BK206" s="183">
        <f>ROUND(I206*H206,2)</f>
        <v>0</v>
      </c>
      <c r="BL206" s="18" t="s">
        <v>188</v>
      </c>
      <c r="BM206" s="182" t="s">
        <v>242</v>
      </c>
    </row>
    <row r="207" s="14" customFormat="1">
      <c r="A207" s="14"/>
      <c r="B207" s="192"/>
      <c r="C207" s="14"/>
      <c r="D207" s="185" t="s">
        <v>147</v>
      </c>
      <c r="E207" s="193" t="s">
        <v>1</v>
      </c>
      <c r="F207" s="194" t="s">
        <v>243</v>
      </c>
      <c r="G207" s="14"/>
      <c r="H207" s="195">
        <v>42</v>
      </c>
      <c r="I207" s="196"/>
      <c r="J207" s="14"/>
      <c r="K207" s="14"/>
      <c r="L207" s="192"/>
      <c r="M207" s="197"/>
      <c r="N207" s="198"/>
      <c r="O207" s="198"/>
      <c r="P207" s="198"/>
      <c r="Q207" s="198"/>
      <c r="R207" s="198"/>
      <c r="S207" s="198"/>
      <c r="T207" s="19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193" t="s">
        <v>147</v>
      </c>
      <c r="AU207" s="193" t="s">
        <v>146</v>
      </c>
      <c r="AV207" s="14" t="s">
        <v>146</v>
      </c>
      <c r="AW207" s="14" t="s">
        <v>30</v>
      </c>
      <c r="AX207" s="14" t="s">
        <v>73</v>
      </c>
      <c r="AY207" s="193" t="s">
        <v>137</v>
      </c>
    </row>
    <row r="208" s="14" customFormat="1">
      <c r="A208" s="14"/>
      <c r="B208" s="192"/>
      <c r="C208" s="14"/>
      <c r="D208" s="185" t="s">
        <v>147</v>
      </c>
      <c r="E208" s="193" t="s">
        <v>1</v>
      </c>
      <c r="F208" s="194" t="s">
        <v>244</v>
      </c>
      <c r="G208" s="14"/>
      <c r="H208" s="195">
        <v>21</v>
      </c>
      <c r="I208" s="196"/>
      <c r="J208" s="14"/>
      <c r="K208" s="14"/>
      <c r="L208" s="192"/>
      <c r="M208" s="197"/>
      <c r="N208" s="198"/>
      <c r="O208" s="198"/>
      <c r="P208" s="198"/>
      <c r="Q208" s="198"/>
      <c r="R208" s="198"/>
      <c r="S208" s="198"/>
      <c r="T208" s="19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193" t="s">
        <v>147</v>
      </c>
      <c r="AU208" s="193" t="s">
        <v>146</v>
      </c>
      <c r="AV208" s="14" t="s">
        <v>146</v>
      </c>
      <c r="AW208" s="14" t="s">
        <v>30</v>
      </c>
      <c r="AX208" s="14" t="s">
        <v>73</v>
      </c>
      <c r="AY208" s="193" t="s">
        <v>137</v>
      </c>
    </row>
    <row r="209" s="15" customFormat="1">
      <c r="A209" s="15"/>
      <c r="B209" s="200"/>
      <c r="C209" s="15"/>
      <c r="D209" s="185" t="s">
        <v>147</v>
      </c>
      <c r="E209" s="201" t="s">
        <v>1</v>
      </c>
      <c r="F209" s="202" t="s">
        <v>152</v>
      </c>
      <c r="G209" s="15"/>
      <c r="H209" s="203">
        <v>63</v>
      </c>
      <c r="I209" s="204"/>
      <c r="J209" s="15"/>
      <c r="K209" s="15"/>
      <c r="L209" s="200"/>
      <c r="M209" s="205"/>
      <c r="N209" s="206"/>
      <c r="O209" s="206"/>
      <c r="P209" s="206"/>
      <c r="Q209" s="206"/>
      <c r="R209" s="206"/>
      <c r="S209" s="206"/>
      <c r="T209" s="207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01" t="s">
        <v>147</v>
      </c>
      <c r="AU209" s="201" t="s">
        <v>146</v>
      </c>
      <c r="AV209" s="15" t="s">
        <v>145</v>
      </c>
      <c r="AW209" s="15" t="s">
        <v>30</v>
      </c>
      <c r="AX209" s="15" t="s">
        <v>80</v>
      </c>
      <c r="AY209" s="201" t="s">
        <v>137</v>
      </c>
    </row>
    <row r="210" s="2" customFormat="1" ht="24.15" customHeight="1">
      <c r="A210" s="37"/>
      <c r="B210" s="170"/>
      <c r="C210" s="208" t="s">
        <v>199</v>
      </c>
      <c r="D210" s="208" t="s">
        <v>169</v>
      </c>
      <c r="E210" s="209" t="s">
        <v>245</v>
      </c>
      <c r="F210" s="210" t="s">
        <v>246</v>
      </c>
      <c r="G210" s="211" t="s">
        <v>247</v>
      </c>
      <c r="H210" s="212">
        <v>48</v>
      </c>
      <c r="I210" s="213"/>
      <c r="J210" s="214">
        <f>ROUND(I210*H210,2)</f>
        <v>0</v>
      </c>
      <c r="K210" s="210" t="s">
        <v>1</v>
      </c>
      <c r="L210" s="215"/>
      <c r="M210" s="216" t="s">
        <v>1</v>
      </c>
      <c r="N210" s="217" t="s">
        <v>39</v>
      </c>
      <c r="O210" s="76"/>
      <c r="P210" s="180">
        <f>O210*H210</f>
        <v>0</v>
      </c>
      <c r="Q210" s="180">
        <v>0</v>
      </c>
      <c r="R210" s="180">
        <f>Q210*H210</f>
        <v>0</v>
      </c>
      <c r="S210" s="180">
        <v>0</v>
      </c>
      <c r="T210" s="18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82" t="s">
        <v>157</v>
      </c>
      <c r="AT210" s="182" t="s">
        <v>169</v>
      </c>
      <c r="AU210" s="182" t="s">
        <v>146</v>
      </c>
      <c r="AY210" s="18" t="s">
        <v>137</v>
      </c>
      <c r="BE210" s="183">
        <f>IF(N210="základní",J210,0)</f>
        <v>0</v>
      </c>
      <c r="BF210" s="183">
        <f>IF(N210="snížená",J210,0)</f>
        <v>0</v>
      </c>
      <c r="BG210" s="183">
        <f>IF(N210="zákl. přenesená",J210,0)</f>
        <v>0</v>
      </c>
      <c r="BH210" s="183">
        <f>IF(N210="sníž. přenesená",J210,0)</f>
        <v>0</v>
      </c>
      <c r="BI210" s="183">
        <f>IF(N210="nulová",J210,0)</f>
        <v>0</v>
      </c>
      <c r="BJ210" s="18" t="s">
        <v>146</v>
      </c>
      <c r="BK210" s="183">
        <f>ROUND(I210*H210,2)</f>
        <v>0</v>
      </c>
      <c r="BL210" s="18" t="s">
        <v>188</v>
      </c>
      <c r="BM210" s="182" t="s">
        <v>248</v>
      </c>
    </row>
    <row r="211" s="14" customFormat="1">
      <c r="A211" s="14"/>
      <c r="B211" s="192"/>
      <c r="C211" s="14"/>
      <c r="D211" s="185" t="s">
        <v>147</v>
      </c>
      <c r="E211" s="193" t="s">
        <v>1</v>
      </c>
      <c r="F211" s="194" t="s">
        <v>249</v>
      </c>
      <c r="G211" s="14"/>
      <c r="H211" s="195">
        <v>24</v>
      </c>
      <c r="I211" s="196"/>
      <c r="J211" s="14"/>
      <c r="K211" s="14"/>
      <c r="L211" s="192"/>
      <c r="M211" s="197"/>
      <c r="N211" s="198"/>
      <c r="O211" s="198"/>
      <c r="P211" s="198"/>
      <c r="Q211" s="198"/>
      <c r="R211" s="198"/>
      <c r="S211" s="198"/>
      <c r="T211" s="19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193" t="s">
        <v>147</v>
      </c>
      <c r="AU211" s="193" t="s">
        <v>146</v>
      </c>
      <c r="AV211" s="14" t="s">
        <v>146</v>
      </c>
      <c r="AW211" s="14" t="s">
        <v>30</v>
      </c>
      <c r="AX211" s="14" t="s">
        <v>73</v>
      </c>
      <c r="AY211" s="193" t="s">
        <v>137</v>
      </c>
    </row>
    <row r="212" s="14" customFormat="1">
      <c r="A212" s="14"/>
      <c r="B212" s="192"/>
      <c r="C212" s="14"/>
      <c r="D212" s="185" t="s">
        <v>147</v>
      </c>
      <c r="E212" s="193" t="s">
        <v>1</v>
      </c>
      <c r="F212" s="194" t="s">
        <v>250</v>
      </c>
      <c r="G212" s="14"/>
      <c r="H212" s="195">
        <v>24</v>
      </c>
      <c r="I212" s="196"/>
      <c r="J212" s="14"/>
      <c r="K212" s="14"/>
      <c r="L212" s="192"/>
      <c r="M212" s="197"/>
      <c r="N212" s="198"/>
      <c r="O212" s="198"/>
      <c r="P212" s="198"/>
      <c r="Q212" s="198"/>
      <c r="R212" s="198"/>
      <c r="S212" s="198"/>
      <c r="T212" s="19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193" t="s">
        <v>147</v>
      </c>
      <c r="AU212" s="193" t="s">
        <v>146</v>
      </c>
      <c r="AV212" s="14" t="s">
        <v>146</v>
      </c>
      <c r="AW212" s="14" t="s">
        <v>30</v>
      </c>
      <c r="AX212" s="14" t="s">
        <v>73</v>
      </c>
      <c r="AY212" s="193" t="s">
        <v>137</v>
      </c>
    </row>
    <row r="213" s="15" customFormat="1">
      <c r="A213" s="15"/>
      <c r="B213" s="200"/>
      <c r="C213" s="15"/>
      <c r="D213" s="185" t="s">
        <v>147</v>
      </c>
      <c r="E213" s="201" t="s">
        <v>1</v>
      </c>
      <c r="F213" s="202" t="s">
        <v>152</v>
      </c>
      <c r="G213" s="15"/>
      <c r="H213" s="203">
        <v>48</v>
      </c>
      <c r="I213" s="204"/>
      <c r="J213" s="15"/>
      <c r="K213" s="15"/>
      <c r="L213" s="200"/>
      <c r="M213" s="205"/>
      <c r="N213" s="206"/>
      <c r="O213" s="206"/>
      <c r="P213" s="206"/>
      <c r="Q213" s="206"/>
      <c r="R213" s="206"/>
      <c r="S213" s="206"/>
      <c r="T213" s="207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01" t="s">
        <v>147</v>
      </c>
      <c r="AU213" s="201" t="s">
        <v>146</v>
      </c>
      <c r="AV213" s="15" t="s">
        <v>145</v>
      </c>
      <c r="AW213" s="15" t="s">
        <v>30</v>
      </c>
      <c r="AX213" s="15" t="s">
        <v>80</v>
      </c>
      <c r="AY213" s="201" t="s">
        <v>137</v>
      </c>
    </row>
    <row r="214" s="2" customFormat="1" ht="37.8" customHeight="1">
      <c r="A214" s="37"/>
      <c r="B214" s="170"/>
      <c r="C214" s="171" t="s">
        <v>7</v>
      </c>
      <c r="D214" s="171" t="s">
        <v>140</v>
      </c>
      <c r="E214" s="172" t="s">
        <v>251</v>
      </c>
      <c r="F214" s="173" t="s">
        <v>252</v>
      </c>
      <c r="G214" s="174" t="s">
        <v>166</v>
      </c>
      <c r="H214" s="175">
        <v>19.899999999999999</v>
      </c>
      <c r="I214" s="176"/>
      <c r="J214" s="177">
        <f>ROUND(I214*H214,2)</f>
        <v>0</v>
      </c>
      <c r="K214" s="173" t="s">
        <v>144</v>
      </c>
      <c r="L214" s="38"/>
      <c r="M214" s="178" t="s">
        <v>1</v>
      </c>
      <c r="N214" s="179" t="s">
        <v>39</v>
      </c>
      <c r="O214" s="76"/>
      <c r="P214" s="180">
        <f>O214*H214</f>
        <v>0</v>
      </c>
      <c r="Q214" s="180">
        <v>0</v>
      </c>
      <c r="R214" s="180">
        <f>Q214*H214</f>
        <v>0</v>
      </c>
      <c r="S214" s="180">
        <v>0</v>
      </c>
      <c r="T214" s="18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82" t="s">
        <v>188</v>
      </c>
      <c r="AT214" s="182" t="s">
        <v>140</v>
      </c>
      <c r="AU214" s="182" t="s">
        <v>146</v>
      </c>
      <c r="AY214" s="18" t="s">
        <v>137</v>
      </c>
      <c r="BE214" s="183">
        <f>IF(N214="základní",J214,0)</f>
        <v>0</v>
      </c>
      <c r="BF214" s="183">
        <f>IF(N214="snížená",J214,0)</f>
        <v>0</v>
      </c>
      <c r="BG214" s="183">
        <f>IF(N214="zákl. přenesená",J214,0)</f>
        <v>0</v>
      </c>
      <c r="BH214" s="183">
        <f>IF(N214="sníž. přenesená",J214,0)</f>
        <v>0</v>
      </c>
      <c r="BI214" s="183">
        <f>IF(N214="nulová",J214,0)</f>
        <v>0</v>
      </c>
      <c r="BJ214" s="18" t="s">
        <v>146</v>
      </c>
      <c r="BK214" s="183">
        <f>ROUND(I214*H214,2)</f>
        <v>0</v>
      </c>
      <c r="BL214" s="18" t="s">
        <v>188</v>
      </c>
      <c r="BM214" s="182" t="s">
        <v>253</v>
      </c>
    </row>
    <row r="215" s="2" customFormat="1">
      <c r="A215" s="37"/>
      <c r="B215" s="38"/>
      <c r="C215" s="37"/>
      <c r="D215" s="185" t="s">
        <v>254</v>
      </c>
      <c r="E215" s="37"/>
      <c r="F215" s="218" t="s">
        <v>255</v>
      </c>
      <c r="G215" s="37"/>
      <c r="H215" s="37"/>
      <c r="I215" s="219"/>
      <c r="J215" s="37"/>
      <c r="K215" s="37"/>
      <c r="L215" s="38"/>
      <c r="M215" s="220"/>
      <c r="N215" s="221"/>
      <c r="O215" s="76"/>
      <c r="P215" s="76"/>
      <c r="Q215" s="76"/>
      <c r="R215" s="76"/>
      <c r="S215" s="76"/>
      <c r="T215" s="7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8" t="s">
        <v>254</v>
      </c>
      <c r="AU215" s="18" t="s">
        <v>146</v>
      </c>
    </row>
    <row r="216" s="14" customFormat="1">
      <c r="A216" s="14"/>
      <c r="B216" s="192"/>
      <c r="C216" s="14"/>
      <c r="D216" s="185" t="s">
        <v>147</v>
      </c>
      <c r="E216" s="193" t="s">
        <v>1</v>
      </c>
      <c r="F216" s="194" t="s">
        <v>256</v>
      </c>
      <c r="G216" s="14"/>
      <c r="H216" s="195">
        <v>5</v>
      </c>
      <c r="I216" s="196"/>
      <c r="J216" s="14"/>
      <c r="K216" s="14"/>
      <c r="L216" s="192"/>
      <c r="M216" s="197"/>
      <c r="N216" s="198"/>
      <c r="O216" s="198"/>
      <c r="P216" s="198"/>
      <c r="Q216" s="198"/>
      <c r="R216" s="198"/>
      <c r="S216" s="198"/>
      <c r="T216" s="19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193" t="s">
        <v>147</v>
      </c>
      <c r="AU216" s="193" t="s">
        <v>146</v>
      </c>
      <c r="AV216" s="14" t="s">
        <v>146</v>
      </c>
      <c r="AW216" s="14" t="s">
        <v>30</v>
      </c>
      <c r="AX216" s="14" t="s">
        <v>73</v>
      </c>
      <c r="AY216" s="193" t="s">
        <v>137</v>
      </c>
    </row>
    <row r="217" s="14" customFormat="1">
      <c r="A217" s="14"/>
      <c r="B217" s="192"/>
      <c r="C217" s="14"/>
      <c r="D217" s="185" t="s">
        <v>147</v>
      </c>
      <c r="E217" s="193" t="s">
        <v>1</v>
      </c>
      <c r="F217" s="194" t="s">
        <v>257</v>
      </c>
      <c r="G217" s="14"/>
      <c r="H217" s="195">
        <v>9.1999999999999993</v>
      </c>
      <c r="I217" s="196"/>
      <c r="J217" s="14"/>
      <c r="K217" s="14"/>
      <c r="L217" s="192"/>
      <c r="M217" s="197"/>
      <c r="N217" s="198"/>
      <c r="O217" s="198"/>
      <c r="P217" s="198"/>
      <c r="Q217" s="198"/>
      <c r="R217" s="198"/>
      <c r="S217" s="198"/>
      <c r="T217" s="19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193" t="s">
        <v>147</v>
      </c>
      <c r="AU217" s="193" t="s">
        <v>146</v>
      </c>
      <c r="AV217" s="14" t="s">
        <v>146</v>
      </c>
      <c r="AW217" s="14" t="s">
        <v>30</v>
      </c>
      <c r="AX217" s="14" t="s">
        <v>73</v>
      </c>
      <c r="AY217" s="193" t="s">
        <v>137</v>
      </c>
    </row>
    <row r="218" s="14" customFormat="1">
      <c r="A218" s="14"/>
      <c r="B218" s="192"/>
      <c r="C218" s="14"/>
      <c r="D218" s="185" t="s">
        <v>147</v>
      </c>
      <c r="E218" s="193" t="s">
        <v>1</v>
      </c>
      <c r="F218" s="194" t="s">
        <v>258</v>
      </c>
      <c r="G218" s="14"/>
      <c r="H218" s="195">
        <v>5.7000000000000002</v>
      </c>
      <c r="I218" s="196"/>
      <c r="J218" s="14"/>
      <c r="K218" s="14"/>
      <c r="L218" s="192"/>
      <c r="M218" s="197"/>
      <c r="N218" s="198"/>
      <c r="O218" s="198"/>
      <c r="P218" s="198"/>
      <c r="Q218" s="198"/>
      <c r="R218" s="198"/>
      <c r="S218" s="198"/>
      <c r="T218" s="19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193" t="s">
        <v>147</v>
      </c>
      <c r="AU218" s="193" t="s">
        <v>146</v>
      </c>
      <c r="AV218" s="14" t="s">
        <v>146</v>
      </c>
      <c r="AW218" s="14" t="s">
        <v>30</v>
      </c>
      <c r="AX218" s="14" t="s">
        <v>73</v>
      </c>
      <c r="AY218" s="193" t="s">
        <v>137</v>
      </c>
    </row>
    <row r="219" s="15" customFormat="1">
      <c r="A219" s="15"/>
      <c r="B219" s="200"/>
      <c r="C219" s="15"/>
      <c r="D219" s="185" t="s">
        <v>147</v>
      </c>
      <c r="E219" s="201" t="s">
        <v>1</v>
      </c>
      <c r="F219" s="202" t="s">
        <v>152</v>
      </c>
      <c r="G219" s="15"/>
      <c r="H219" s="203">
        <v>19.899999999999999</v>
      </c>
      <c r="I219" s="204"/>
      <c r="J219" s="15"/>
      <c r="K219" s="15"/>
      <c r="L219" s="200"/>
      <c r="M219" s="205"/>
      <c r="N219" s="206"/>
      <c r="O219" s="206"/>
      <c r="P219" s="206"/>
      <c r="Q219" s="206"/>
      <c r="R219" s="206"/>
      <c r="S219" s="206"/>
      <c r="T219" s="207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01" t="s">
        <v>147</v>
      </c>
      <c r="AU219" s="201" t="s">
        <v>146</v>
      </c>
      <c r="AV219" s="15" t="s">
        <v>145</v>
      </c>
      <c r="AW219" s="15" t="s">
        <v>30</v>
      </c>
      <c r="AX219" s="15" t="s">
        <v>80</v>
      </c>
      <c r="AY219" s="201" t="s">
        <v>137</v>
      </c>
    </row>
    <row r="220" s="2" customFormat="1" ht="49.05" customHeight="1">
      <c r="A220" s="37"/>
      <c r="B220" s="170"/>
      <c r="C220" s="171" t="s">
        <v>204</v>
      </c>
      <c r="D220" s="171" t="s">
        <v>140</v>
      </c>
      <c r="E220" s="172" t="s">
        <v>259</v>
      </c>
      <c r="F220" s="173" t="s">
        <v>260</v>
      </c>
      <c r="G220" s="174" t="s">
        <v>210</v>
      </c>
      <c r="H220" s="175">
        <v>0.34799999999999998</v>
      </c>
      <c r="I220" s="176"/>
      <c r="J220" s="177">
        <f>ROUND(I220*H220,2)</f>
        <v>0</v>
      </c>
      <c r="K220" s="173" t="s">
        <v>144</v>
      </c>
      <c r="L220" s="38"/>
      <c r="M220" s="178" t="s">
        <v>1</v>
      </c>
      <c r="N220" s="179" t="s">
        <v>39</v>
      </c>
      <c r="O220" s="76"/>
      <c r="P220" s="180">
        <f>O220*H220</f>
        <v>0</v>
      </c>
      <c r="Q220" s="180">
        <v>0</v>
      </c>
      <c r="R220" s="180">
        <f>Q220*H220</f>
        <v>0</v>
      </c>
      <c r="S220" s="180">
        <v>0</v>
      </c>
      <c r="T220" s="18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82" t="s">
        <v>188</v>
      </c>
      <c r="AT220" s="182" t="s">
        <v>140</v>
      </c>
      <c r="AU220" s="182" t="s">
        <v>146</v>
      </c>
      <c r="AY220" s="18" t="s">
        <v>137</v>
      </c>
      <c r="BE220" s="183">
        <f>IF(N220="základní",J220,0)</f>
        <v>0</v>
      </c>
      <c r="BF220" s="183">
        <f>IF(N220="snížená",J220,0)</f>
        <v>0</v>
      </c>
      <c r="BG220" s="183">
        <f>IF(N220="zákl. přenesená",J220,0)</f>
        <v>0</v>
      </c>
      <c r="BH220" s="183">
        <f>IF(N220="sníž. přenesená",J220,0)</f>
        <v>0</v>
      </c>
      <c r="BI220" s="183">
        <f>IF(N220="nulová",J220,0)</f>
        <v>0</v>
      </c>
      <c r="BJ220" s="18" t="s">
        <v>146</v>
      </c>
      <c r="BK220" s="183">
        <f>ROUND(I220*H220,2)</f>
        <v>0</v>
      </c>
      <c r="BL220" s="18" t="s">
        <v>188</v>
      </c>
      <c r="BM220" s="182" t="s">
        <v>261</v>
      </c>
    </row>
    <row r="221" s="2" customFormat="1" ht="49.05" customHeight="1">
      <c r="A221" s="37"/>
      <c r="B221" s="170"/>
      <c r="C221" s="171" t="s">
        <v>262</v>
      </c>
      <c r="D221" s="171" t="s">
        <v>140</v>
      </c>
      <c r="E221" s="172" t="s">
        <v>263</v>
      </c>
      <c r="F221" s="173" t="s">
        <v>264</v>
      </c>
      <c r="G221" s="174" t="s">
        <v>210</v>
      </c>
      <c r="H221" s="175">
        <v>0.34799999999999998</v>
      </c>
      <c r="I221" s="176"/>
      <c r="J221" s="177">
        <f>ROUND(I221*H221,2)</f>
        <v>0</v>
      </c>
      <c r="K221" s="173" t="s">
        <v>144</v>
      </c>
      <c r="L221" s="38"/>
      <c r="M221" s="178" t="s">
        <v>1</v>
      </c>
      <c r="N221" s="179" t="s">
        <v>39</v>
      </c>
      <c r="O221" s="76"/>
      <c r="P221" s="180">
        <f>O221*H221</f>
        <v>0</v>
      </c>
      <c r="Q221" s="180">
        <v>0</v>
      </c>
      <c r="R221" s="180">
        <f>Q221*H221</f>
        <v>0</v>
      </c>
      <c r="S221" s="180">
        <v>0</v>
      </c>
      <c r="T221" s="18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82" t="s">
        <v>188</v>
      </c>
      <c r="AT221" s="182" t="s">
        <v>140</v>
      </c>
      <c r="AU221" s="182" t="s">
        <v>146</v>
      </c>
      <c r="AY221" s="18" t="s">
        <v>137</v>
      </c>
      <c r="BE221" s="183">
        <f>IF(N221="základní",J221,0)</f>
        <v>0</v>
      </c>
      <c r="BF221" s="183">
        <f>IF(N221="snížená",J221,0)</f>
        <v>0</v>
      </c>
      <c r="BG221" s="183">
        <f>IF(N221="zákl. přenesená",J221,0)</f>
        <v>0</v>
      </c>
      <c r="BH221" s="183">
        <f>IF(N221="sníž. přenesená",J221,0)</f>
        <v>0</v>
      </c>
      <c r="BI221" s="183">
        <f>IF(N221="nulová",J221,0)</f>
        <v>0</v>
      </c>
      <c r="BJ221" s="18" t="s">
        <v>146</v>
      </c>
      <c r="BK221" s="183">
        <f>ROUND(I221*H221,2)</f>
        <v>0</v>
      </c>
      <c r="BL221" s="18" t="s">
        <v>188</v>
      </c>
      <c r="BM221" s="182" t="s">
        <v>265</v>
      </c>
    </row>
    <row r="222" s="12" customFormat="1" ht="22.8" customHeight="1">
      <c r="A222" s="12"/>
      <c r="B222" s="157"/>
      <c r="C222" s="12"/>
      <c r="D222" s="158" t="s">
        <v>72</v>
      </c>
      <c r="E222" s="168" t="s">
        <v>266</v>
      </c>
      <c r="F222" s="168" t="s">
        <v>267</v>
      </c>
      <c r="G222" s="12"/>
      <c r="H222" s="12"/>
      <c r="I222" s="160"/>
      <c r="J222" s="169">
        <f>BK222</f>
        <v>0</v>
      </c>
      <c r="K222" s="12"/>
      <c r="L222" s="157"/>
      <c r="M222" s="162"/>
      <c r="N222" s="163"/>
      <c r="O222" s="163"/>
      <c r="P222" s="164">
        <f>SUM(P223:P258)</f>
        <v>0</v>
      </c>
      <c r="Q222" s="163"/>
      <c r="R222" s="164">
        <f>SUM(R223:R258)</f>
        <v>0</v>
      </c>
      <c r="S222" s="163"/>
      <c r="T222" s="165">
        <f>SUM(T223:T258)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158" t="s">
        <v>146</v>
      </c>
      <c r="AT222" s="166" t="s">
        <v>72</v>
      </c>
      <c r="AU222" s="166" t="s">
        <v>80</v>
      </c>
      <c r="AY222" s="158" t="s">
        <v>137</v>
      </c>
      <c r="BK222" s="167">
        <f>SUM(BK223:BK258)</f>
        <v>0</v>
      </c>
    </row>
    <row r="223" s="2" customFormat="1" ht="33" customHeight="1">
      <c r="A223" s="37"/>
      <c r="B223" s="170"/>
      <c r="C223" s="171" t="s">
        <v>211</v>
      </c>
      <c r="D223" s="171" t="s">
        <v>140</v>
      </c>
      <c r="E223" s="172" t="s">
        <v>268</v>
      </c>
      <c r="F223" s="173" t="s">
        <v>269</v>
      </c>
      <c r="G223" s="174" t="s">
        <v>155</v>
      </c>
      <c r="H223" s="175">
        <v>24</v>
      </c>
      <c r="I223" s="176"/>
      <c r="J223" s="177">
        <f>ROUND(I223*H223,2)</f>
        <v>0</v>
      </c>
      <c r="K223" s="173" t="s">
        <v>144</v>
      </c>
      <c r="L223" s="38"/>
      <c r="M223" s="178" t="s">
        <v>1</v>
      </c>
      <c r="N223" s="179" t="s">
        <v>39</v>
      </c>
      <c r="O223" s="76"/>
      <c r="P223" s="180">
        <f>O223*H223</f>
        <v>0</v>
      </c>
      <c r="Q223" s="180">
        <v>0</v>
      </c>
      <c r="R223" s="180">
        <f>Q223*H223</f>
        <v>0</v>
      </c>
      <c r="S223" s="180">
        <v>0</v>
      </c>
      <c r="T223" s="18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82" t="s">
        <v>188</v>
      </c>
      <c r="AT223" s="182" t="s">
        <v>140</v>
      </c>
      <c r="AU223" s="182" t="s">
        <v>146</v>
      </c>
      <c r="AY223" s="18" t="s">
        <v>137</v>
      </c>
      <c r="BE223" s="183">
        <f>IF(N223="základní",J223,0)</f>
        <v>0</v>
      </c>
      <c r="BF223" s="183">
        <f>IF(N223="snížená",J223,0)</f>
        <v>0</v>
      </c>
      <c r="BG223" s="183">
        <f>IF(N223="zákl. přenesená",J223,0)</f>
        <v>0</v>
      </c>
      <c r="BH223" s="183">
        <f>IF(N223="sníž. přenesená",J223,0)</f>
        <v>0</v>
      </c>
      <c r="BI223" s="183">
        <f>IF(N223="nulová",J223,0)</f>
        <v>0</v>
      </c>
      <c r="BJ223" s="18" t="s">
        <v>146</v>
      </c>
      <c r="BK223" s="183">
        <f>ROUND(I223*H223,2)</f>
        <v>0</v>
      </c>
      <c r="BL223" s="18" t="s">
        <v>188</v>
      </c>
      <c r="BM223" s="182" t="s">
        <v>270</v>
      </c>
    </row>
    <row r="224" s="14" customFormat="1">
      <c r="A224" s="14"/>
      <c r="B224" s="192"/>
      <c r="C224" s="14"/>
      <c r="D224" s="185" t="s">
        <v>147</v>
      </c>
      <c r="E224" s="193" t="s">
        <v>1</v>
      </c>
      <c r="F224" s="194" t="s">
        <v>271</v>
      </c>
      <c r="G224" s="14"/>
      <c r="H224" s="195">
        <v>24</v>
      </c>
      <c r="I224" s="196"/>
      <c r="J224" s="14"/>
      <c r="K224" s="14"/>
      <c r="L224" s="192"/>
      <c r="M224" s="197"/>
      <c r="N224" s="198"/>
      <c r="O224" s="198"/>
      <c r="P224" s="198"/>
      <c r="Q224" s="198"/>
      <c r="R224" s="198"/>
      <c r="S224" s="198"/>
      <c r="T224" s="19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193" t="s">
        <v>147</v>
      </c>
      <c r="AU224" s="193" t="s">
        <v>146</v>
      </c>
      <c r="AV224" s="14" t="s">
        <v>146</v>
      </c>
      <c r="AW224" s="14" t="s">
        <v>30</v>
      </c>
      <c r="AX224" s="14" t="s">
        <v>73</v>
      </c>
      <c r="AY224" s="193" t="s">
        <v>137</v>
      </c>
    </row>
    <row r="225" s="15" customFormat="1">
      <c r="A225" s="15"/>
      <c r="B225" s="200"/>
      <c r="C225" s="15"/>
      <c r="D225" s="185" t="s">
        <v>147</v>
      </c>
      <c r="E225" s="201" t="s">
        <v>1</v>
      </c>
      <c r="F225" s="202" t="s">
        <v>152</v>
      </c>
      <c r="G225" s="15"/>
      <c r="H225" s="203">
        <v>24</v>
      </c>
      <c r="I225" s="204"/>
      <c r="J225" s="15"/>
      <c r="K225" s="15"/>
      <c r="L225" s="200"/>
      <c r="M225" s="205"/>
      <c r="N225" s="206"/>
      <c r="O225" s="206"/>
      <c r="P225" s="206"/>
      <c r="Q225" s="206"/>
      <c r="R225" s="206"/>
      <c r="S225" s="206"/>
      <c r="T225" s="207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01" t="s">
        <v>147</v>
      </c>
      <c r="AU225" s="201" t="s">
        <v>146</v>
      </c>
      <c r="AV225" s="15" t="s">
        <v>145</v>
      </c>
      <c r="AW225" s="15" t="s">
        <v>30</v>
      </c>
      <c r="AX225" s="15" t="s">
        <v>80</v>
      </c>
      <c r="AY225" s="201" t="s">
        <v>137</v>
      </c>
    </row>
    <row r="226" s="2" customFormat="1" ht="37.8" customHeight="1">
      <c r="A226" s="37"/>
      <c r="B226" s="170"/>
      <c r="C226" s="171" t="s">
        <v>272</v>
      </c>
      <c r="D226" s="171" t="s">
        <v>140</v>
      </c>
      <c r="E226" s="172" t="s">
        <v>273</v>
      </c>
      <c r="F226" s="173" t="s">
        <v>274</v>
      </c>
      <c r="G226" s="174" t="s">
        <v>155</v>
      </c>
      <c r="H226" s="175">
        <v>32</v>
      </c>
      <c r="I226" s="176"/>
      <c r="J226" s="177">
        <f>ROUND(I226*H226,2)</f>
        <v>0</v>
      </c>
      <c r="K226" s="173" t="s">
        <v>144</v>
      </c>
      <c r="L226" s="38"/>
      <c r="M226" s="178" t="s">
        <v>1</v>
      </c>
      <c r="N226" s="179" t="s">
        <v>39</v>
      </c>
      <c r="O226" s="76"/>
      <c r="P226" s="180">
        <f>O226*H226</f>
        <v>0</v>
      </c>
      <c r="Q226" s="180">
        <v>0</v>
      </c>
      <c r="R226" s="180">
        <f>Q226*H226</f>
        <v>0</v>
      </c>
      <c r="S226" s="180">
        <v>0</v>
      </c>
      <c r="T226" s="18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82" t="s">
        <v>188</v>
      </c>
      <c r="AT226" s="182" t="s">
        <v>140</v>
      </c>
      <c r="AU226" s="182" t="s">
        <v>146</v>
      </c>
      <c r="AY226" s="18" t="s">
        <v>137</v>
      </c>
      <c r="BE226" s="183">
        <f>IF(N226="základní",J226,0)</f>
        <v>0</v>
      </c>
      <c r="BF226" s="183">
        <f>IF(N226="snížená",J226,0)</f>
        <v>0</v>
      </c>
      <c r="BG226" s="183">
        <f>IF(N226="zákl. přenesená",J226,0)</f>
        <v>0</v>
      </c>
      <c r="BH226" s="183">
        <f>IF(N226="sníž. přenesená",J226,0)</f>
        <v>0</v>
      </c>
      <c r="BI226" s="183">
        <f>IF(N226="nulová",J226,0)</f>
        <v>0</v>
      </c>
      <c r="BJ226" s="18" t="s">
        <v>146</v>
      </c>
      <c r="BK226" s="183">
        <f>ROUND(I226*H226,2)</f>
        <v>0</v>
      </c>
      <c r="BL226" s="18" t="s">
        <v>188</v>
      </c>
      <c r="BM226" s="182" t="s">
        <v>275</v>
      </c>
    </row>
    <row r="227" s="2" customFormat="1" ht="37.8" customHeight="1">
      <c r="A227" s="37"/>
      <c r="B227" s="170"/>
      <c r="C227" s="171" t="s">
        <v>215</v>
      </c>
      <c r="D227" s="171" t="s">
        <v>140</v>
      </c>
      <c r="E227" s="172" t="s">
        <v>276</v>
      </c>
      <c r="F227" s="173" t="s">
        <v>277</v>
      </c>
      <c r="G227" s="174" t="s">
        <v>143</v>
      </c>
      <c r="H227" s="175">
        <v>90.989999999999995</v>
      </c>
      <c r="I227" s="176"/>
      <c r="J227" s="177">
        <f>ROUND(I227*H227,2)</f>
        <v>0</v>
      </c>
      <c r="K227" s="173" t="s">
        <v>144</v>
      </c>
      <c r="L227" s="38"/>
      <c r="M227" s="178" t="s">
        <v>1</v>
      </c>
      <c r="N227" s="179" t="s">
        <v>39</v>
      </c>
      <c r="O227" s="76"/>
      <c r="P227" s="180">
        <f>O227*H227</f>
        <v>0</v>
      </c>
      <c r="Q227" s="180">
        <v>0</v>
      </c>
      <c r="R227" s="180">
        <f>Q227*H227</f>
        <v>0</v>
      </c>
      <c r="S227" s="180">
        <v>0</v>
      </c>
      <c r="T227" s="18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82" t="s">
        <v>188</v>
      </c>
      <c r="AT227" s="182" t="s">
        <v>140</v>
      </c>
      <c r="AU227" s="182" t="s">
        <v>146</v>
      </c>
      <c r="AY227" s="18" t="s">
        <v>137</v>
      </c>
      <c r="BE227" s="183">
        <f>IF(N227="základní",J227,0)</f>
        <v>0</v>
      </c>
      <c r="BF227" s="183">
        <f>IF(N227="snížená",J227,0)</f>
        <v>0</v>
      </c>
      <c r="BG227" s="183">
        <f>IF(N227="zákl. přenesená",J227,0)</f>
        <v>0</v>
      </c>
      <c r="BH227" s="183">
        <f>IF(N227="sníž. přenesená",J227,0)</f>
        <v>0</v>
      </c>
      <c r="BI227" s="183">
        <f>IF(N227="nulová",J227,0)</f>
        <v>0</v>
      </c>
      <c r="BJ227" s="18" t="s">
        <v>146</v>
      </c>
      <c r="BK227" s="183">
        <f>ROUND(I227*H227,2)</f>
        <v>0</v>
      </c>
      <c r="BL227" s="18" t="s">
        <v>188</v>
      </c>
      <c r="BM227" s="182" t="s">
        <v>278</v>
      </c>
    </row>
    <row r="228" s="2" customFormat="1">
      <c r="A228" s="37"/>
      <c r="B228" s="38"/>
      <c r="C228" s="37"/>
      <c r="D228" s="185" t="s">
        <v>254</v>
      </c>
      <c r="E228" s="37"/>
      <c r="F228" s="218" t="s">
        <v>279</v>
      </c>
      <c r="G228" s="37"/>
      <c r="H228" s="37"/>
      <c r="I228" s="219"/>
      <c r="J228" s="37"/>
      <c r="K228" s="37"/>
      <c r="L228" s="38"/>
      <c r="M228" s="220"/>
      <c r="N228" s="221"/>
      <c r="O228" s="76"/>
      <c r="P228" s="76"/>
      <c r="Q228" s="76"/>
      <c r="R228" s="76"/>
      <c r="S228" s="76"/>
      <c r="T228" s="7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8" t="s">
        <v>254</v>
      </c>
      <c r="AU228" s="18" t="s">
        <v>146</v>
      </c>
    </row>
    <row r="229" s="2" customFormat="1" ht="24.15" customHeight="1">
      <c r="A229" s="37"/>
      <c r="B229" s="170"/>
      <c r="C229" s="208" t="s">
        <v>280</v>
      </c>
      <c r="D229" s="208" t="s">
        <v>169</v>
      </c>
      <c r="E229" s="209" t="s">
        <v>281</v>
      </c>
      <c r="F229" s="210" t="s">
        <v>282</v>
      </c>
      <c r="G229" s="211" t="s">
        <v>143</v>
      </c>
      <c r="H229" s="212">
        <v>90.989999999999995</v>
      </c>
      <c r="I229" s="213"/>
      <c r="J229" s="214">
        <f>ROUND(I229*H229,2)</f>
        <v>0</v>
      </c>
      <c r="K229" s="210" t="s">
        <v>144</v>
      </c>
      <c r="L229" s="215"/>
      <c r="M229" s="216" t="s">
        <v>1</v>
      </c>
      <c r="N229" s="217" t="s">
        <v>39</v>
      </c>
      <c r="O229" s="76"/>
      <c r="P229" s="180">
        <f>O229*H229</f>
        <v>0</v>
      </c>
      <c r="Q229" s="180">
        <v>0</v>
      </c>
      <c r="R229" s="180">
        <f>Q229*H229</f>
        <v>0</v>
      </c>
      <c r="S229" s="180">
        <v>0</v>
      </c>
      <c r="T229" s="18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82" t="s">
        <v>157</v>
      </c>
      <c r="AT229" s="182" t="s">
        <v>169</v>
      </c>
      <c r="AU229" s="182" t="s">
        <v>146</v>
      </c>
      <c r="AY229" s="18" t="s">
        <v>137</v>
      </c>
      <c r="BE229" s="183">
        <f>IF(N229="základní",J229,0)</f>
        <v>0</v>
      </c>
      <c r="BF229" s="183">
        <f>IF(N229="snížená",J229,0)</f>
        <v>0</v>
      </c>
      <c r="BG229" s="183">
        <f>IF(N229="zákl. přenesená",J229,0)</f>
        <v>0</v>
      </c>
      <c r="BH229" s="183">
        <f>IF(N229="sníž. přenesená",J229,0)</f>
        <v>0</v>
      </c>
      <c r="BI229" s="183">
        <f>IF(N229="nulová",J229,0)</f>
        <v>0</v>
      </c>
      <c r="BJ229" s="18" t="s">
        <v>146</v>
      </c>
      <c r="BK229" s="183">
        <f>ROUND(I229*H229,2)</f>
        <v>0</v>
      </c>
      <c r="BL229" s="18" t="s">
        <v>188</v>
      </c>
      <c r="BM229" s="182" t="s">
        <v>283</v>
      </c>
    </row>
    <row r="230" s="2" customFormat="1" ht="37.8" customHeight="1">
      <c r="A230" s="37"/>
      <c r="B230" s="170"/>
      <c r="C230" s="171" t="s">
        <v>218</v>
      </c>
      <c r="D230" s="171" t="s">
        <v>140</v>
      </c>
      <c r="E230" s="172" t="s">
        <v>284</v>
      </c>
      <c r="F230" s="173" t="s">
        <v>285</v>
      </c>
      <c r="G230" s="174" t="s">
        <v>155</v>
      </c>
      <c r="H230" s="175">
        <v>12</v>
      </c>
      <c r="I230" s="176"/>
      <c r="J230" s="177">
        <f>ROUND(I230*H230,2)</f>
        <v>0</v>
      </c>
      <c r="K230" s="173" t="s">
        <v>144</v>
      </c>
      <c r="L230" s="38"/>
      <c r="M230" s="178" t="s">
        <v>1</v>
      </c>
      <c r="N230" s="179" t="s">
        <v>39</v>
      </c>
      <c r="O230" s="76"/>
      <c r="P230" s="180">
        <f>O230*H230</f>
        <v>0</v>
      </c>
      <c r="Q230" s="180">
        <v>0</v>
      </c>
      <c r="R230" s="180">
        <f>Q230*H230</f>
        <v>0</v>
      </c>
      <c r="S230" s="180">
        <v>0</v>
      </c>
      <c r="T230" s="18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82" t="s">
        <v>188</v>
      </c>
      <c r="AT230" s="182" t="s">
        <v>140</v>
      </c>
      <c r="AU230" s="182" t="s">
        <v>146</v>
      </c>
      <c r="AY230" s="18" t="s">
        <v>137</v>
      </c>
      <c r="BE230" s="183">
        <f>IF(N230="základní",J230,0)</f>
        <v>0</v>
      </c>
      <c r="BF230" s="183">
        <f>IF(N230="snížená",J230,0)</f>
        <v>0</v>
      </c>
      <c r="BG230" s="183">
        <f>IF(N230="zákl. přenesená",J230,0)</f>
        <v>0</v>
      </c>
      <c r="BH230" s="183">
        <f>IF(N230="sníž. přenesená",J230,0)</f>
        <v>0</v>
      </c>
      <c r="BI230" s="183">
        <f>IF(N230="nulová",J230,0)</f>
        <v>0</v>
      </c>
      <c r="BJ230" s="18" t="s">
        <v>146</v>
      </c>
      <c r="BK230" s="183">
        <f>ROUND(I230*H230,2)</f>
        <v>0</v>
      </c>
      <c r="BL230" s="18" t="s">
        <v>188</v>
      </c>
      <c r="BM230" s="182" t="s">
        <v>286</v>
      </c>
    </row>
    <row r="231" s="2" customFormat="1">
      <c r="A231" s="37"/>
      <c r="B231" s="38"/>
      <c r="C231" s="37"/>
      <c r="D231" s="185" t="s">
        <v>254</v>
      </c>
      <c r="E231" s="37"/>
      <c r="F231" s="218" t="s">
        <v>279</v>
      </c>
      <c r="G231" s="37"/>
      <c r="H231" s="37"/>
      <c r="I231" s="219"/>
      <c r="J231" s="37"/>
      <c r="K231" s="37"/>
      <c r="L231" s="38"/>
      <c r="M231" s="220"/>
      <c r="N231" s="221"/>
      <c r="O231" s="76"/>
      <c r="P231" s="76"/>
      <c r="Q231" s="76"/>
      <c r="R231" s="76"/>
      <c r="S231" s="76"/>
      <c r="T231" s="7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8" t="s">
        <v>254</v>
      </c>
      <c r="AU231" s="18" t="s">
        <v>146</v>
      </c>
    </row>
    <row r="232" s="2" customFormat="1" ht="16.5" customHeight="1">
      <c r="A232" s="37"/>
      <c r="B232" s="170"/>
      <c r="C232" s="208" t="s">
        <v>287</v>
      </c>
      <c r="D232" s="208" t="s">
        <v>169</v>
      </c>
      <c r="E232" s="209" t="s">
        <v>288</v>
      </c>
      <c r="F232" s="210" t="s">
        <v>289</v>
      </c>
      <c r="G232" s="211" t="s">
        <v>143</v>
      </c>
      <c r="H232" s="212">
        <v>19.199999999999999</v>
      </c>
      <c r="I232" s="213"/>
      <c r="J232" s="214">
        <f>ROUND(I232*H232,2)</f>
        <v>0</v>
      </c>
      <c r="K232" s="210" t="s">
        <v>144</v>
      </c>
      <c r="L232" s="215"/>
      <c r="M232" s="216" t="s">
        <v>1</v>
      </c>
      <c r="N232" s="217" t="s">
        <v>39</v>
      </c>
      <c r="O232" s="76"/>
      <c r="P232" s="180">
        <f>O232*H232</f>
        <v>0</v>
      </c>
      <c r="Q232" s="180">
        <v>0</v>
      </c>
      <c r="R232" s="180">
        <f>Q232*H232</f>
        <v>0</v>
      </c>
      <c r="S232" s="180">
        <v>0</v>
      </c>
      <c r="T232" s="181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82" t="s">
        <v>157</v>
      </c>
      <c r="AT232" s="182" t="s">
        <v>169</v>
      </c>
      <c r="AU232" s="182" t="s">
        <v>146</v>
      </c>
      <c r="AY232" s="18" t="s">
        <v>137</v>
      </c>
      <c r="BE232" s="183">
        <f>IF(N232="základní",J232,0)</f>
        <v>0</v>
      </c>
      <c r="BF232" s="183">
        <f>IF(N232="snížená",J232,0)</f>
        <v>0</v>
      </c>
      <c r="BG232" s="183">
        <f>IF(N232="zákl. přenesená",J232,0)</f>
        <v>0</v>
      </c>
      <c r="BH232" s="183">
        <f>IF(N232="sníž. přenesená",J232,0)</f>
        <v>0</v>
      </c>
      <c r="BI232" s="183">
        <f>IF(N232="nulová",J232,0)</f>
        <v>0</v>
      </c>
      <c r="BJ232" s="18" t="s">
        <v>146</v>
      </c>
      <c r="BK232" s="183">
        <f>ROUND(I232*H232,2)</f>
        <v>0</v>
      </c>
      <c r="BL232" s="18" t="s">
        <v>188</v>
      </c>
      <c r="BM232" s="182" t="s">
        <v>290</v>
      </c>
    </row>
    <row r="233" s="2" customFormat="1" ht="16.5" customHeight="1">
      <c r="A233" s="37"/>
      <c r="B233" s="170"/>
      <c r="C233" s="171" t="s">
        <v>222</v>
      </c>
      <c r="D233" s="171" t="s">
        <v>140</v>
      </c>
      <c r="E233" s="172" t="s">
        <v>291</v>
      </c>
      <c r="F233" s="173" t="s">
        <v>292</v>
      </c>
      <c r="G233" s="174" t="s">
        <v>166</v>
      </c>
      <c r="H233" s="175">
        <v>288.39999999999998</v>
      </c>
      <c r="I233" s="176"/>
      <c r="J233" s="177">
        <f>ROUND(I233*H233,2)</f>
        <v>0</v>
      </c>
      <c r="K233" s="173" t="s">
        <v>1</v>
      </c>
      <c r="L233" s="38"/>
      <c r="M233" s="178" t="s">
        <v>1</v>
      </c>
      <c r="N233" s="179" t="s">
        <v>39</v>
      </c>
      <c r="O233" s="76"/>
      <c r="P233" s="180">
        <f>O233*H233</f>
        <v>0</v>
      </c>
      <c r="Q233" s="180">
        <v>0</v>
      </c>
      <c r="R233" s="180">
        <f>Q233*H233</f>
        <v>0</v>
      </c>
      <c r="S233" s="180">
        <v>0</v>
      </c>
      <c r="T233" s="18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82" t="s">
        <v>188</v>
      </c>
      <c r="AT233" s="182" t="s">
        <v>140</v>
      </c>
      <c r="AU233" s="182" t="s">
        <v>146</v>
      </c>
      <c r="AY233" s="18" t="s">
        <v>137</v>
      </c>
      <c r="BE233" s="183">
        <f>IF(N233="základní",J233,0)</f>
        <v>0</v>
      </c>
      <c r="BF233" s="183">
        <f>IF(N233="snížená",J233,0)</f>
        <v>0</v>
      </c>
      <c r="BG233" s="183">
        <f>IF(N233="zákl. přenesená",J233,0)</f>
        <v>0</v>
      </c>
      <c r="BH233" s="183">
        <f>IF(N233="sníž. přenesená",J233,0)</f>
        <v>0</v>
      </c>
      <c r="BI233" s="183">
        <f>IF(N233="nulová",J233,0)</f>
        <v>0</v>
      </c>
      <c r="BJ233" s="18" t="s">
        <v>146</v>
      </c>
      <c r="BK233" s="183">
        <f>ROUND(I233*H233,2)</f>
        <v>0</v>
      </c>
      <c r="BL233" s="18" t="s">
        <v>188</v>
      </c>
      <c r="BM233" s="182" t="s">
        <v>293</v>
      </c>
    </row>
    <row r="234" s="13" customFormat="1">
      <c r="A234" s="13"/>
      <c r="B234" s="184"/>
      <c r="C234" s="13"/>
      <c r="D234" s="185" t="s">
        <v>147</v>
      </c>
      <c r="E234" s="186" t="s">
        <v>1</v>
      </c>
      <c r="F234" s="187" t="s">
        <v>148</v>
      </c>
      <c r="G234" s="13"/>
      <c r="H234" s="186" t="s">
        <v>1</v>
      </c>
      <c r="I234" s="188"/>
      <c r="J234" s="13"/>
      <c r="K234" s="13"/>
      <c r="L234" s="184"/>
      <c r="M234" s="189"/>
      <c r="N234" s="190"/>
      <c r="O234" s="190"/>
      <c r="P234" s="190"/>
      <c r="Q234" s="190"/>
      <c r="R234" s="190"/>
      <c r="S234" s="190"/>
      <c r="T234" s="19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86" t="s">
        <v>147</v>
      </c>
      <c r="AU234" s="186" t="s">
        <v>146</v>
      </c>
      <c r="AV234" s="13" t="s">
        <v>80</v>
      </c>
      <c r="AW234" s="13" t="s">
        <v>30</v>
      </c>
      <c r="AX234" s="13" t="s">
        <v>73</v>
      </c>
      <c r="AY234" s="186" t="s">
        <v>137</v>
      </c>
    </row>
    <row r="235" s="14" customFormat="1">
      <c r="A235" s="14"/>
      <c r="B235" s="192"/>
      <c r="C235" s="14"/>
      <c r="D235" s="185" t="s">
        <v>147</v>
      </c>
      <c r="E235" s="193" t="s">
        <v>1</v>
      </c>
      <c r="F235" s="194" t="s">
        <v>294</v>
      </c>
      <c r="G235" s="14"/>
      <c r="H235" s="195">
        <v>198.40000000000001</v>
      </c>
      <c r="I235" s="196"/>
      <c r="J235" s="14"/>
      <c r="K235" s="14"/>
      <c r="L235" s="192"/>
      <c r="M235" s="197"/>
      <c r="N235" s="198"/>
      <c r="O235" s="198"/>
      <c r="P235" s="198"/>
      <c r="Q235" s="198"/>
      <c r="R235" s="198"/>
      <c r="S235" s="198"/>
      <c r="T235" s="19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193" t="s">
        <v>147</v>
      </c>
      <c r="AU235" s="193" t="s">
        <v>146</v>
      </c>
      <c r="AV235" s="14" t="s">
        <v>146</v>
      </c>
      <c r="AW235" s="14" t="s">
        <v>30</v>
      </c>
      <c r="AX235" s="14" t="s">
        <v>73</v>
      </c>
      <c r="AY235" s="193" t="s">
        <v>137</v>
      </c>
    </row>
    <row r="236" s="13" customFormat="1">
      <c r="A236" s="13"/>
      <c r="B236" s="184"/>
      <c r="C236" s="13"/>
      <c r="D236" s="185" t="s">
        <v>147</v>
      </c>
      <c r="E236" s="186" t="s">
        <v>1</v>
      </c>
      <c r="F236" s="187" t="s">
        <v>150</v>
      </c>
      <c r="G236" s="13"/>
      <c r="H236" s="186" t="s">
        <v>1</v>
      </c>
      <c r="I236" s="188"/>
      <c r="J236" s="13"/>
      <c r="K236" s="13"/>
      <c r="L236" s="184"/>
      <c r="M236" s="189"/>
      <c r="N236" s="190"/>
      <c r="O236" s="190"/>
      <c r="P236" s="190"/>
      <c r="Q236" s="190"/>
      <c r="R236" s="190"/>
      <c r="S236" s="190"/>
      <c r="T236" s="19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86" t="s">
        <v>147</v>
      </c>
      <c r="AU236" s="186" t="s">
        <v>146</v>
      </c>
      <c r="AV236" s="13" t="s">
        <v>80</v>
      </c>
      <c r="AW236" s="13" t="s">
        <v>30</v>
      </c>
      <c r="AX236" s="13" t="s">
        <v>73</v>
      </c>
      <c r="AY236" s="186" t="s">
        <v>137</v>
      </c>
    </row>
    <row r="237" s="14" customFormat="1">
      <c r="A237" s="14"/>
      <c r="B237" s="192"/>
      <c r="C237" s="14"/>
      <c r="D237" s="185" t="s">
        <v>147</v>
      </c>
      <c r="E237" s="193" t="s">
        <v>1</v>
      </c>
      <c r="F237" s="194" t="s">
        <v>295</v>
      </c>
      <c r="G237" s="14"/>
      <c r="H237" s="195">
        <v>90</v>
      </c>
      <c r="I237" s="196"/>
      <c r="J237" s="14"/>
      <c r="K237" s="14"/>
      <c r="L237" s="192"/>
      <c r="M237" s="197"/>
      <c r="N237" s="198"/>
      <c r="O237" s="198"/>
      <c r="P237" s="198"/>
      <c r="Q237" s="198"/>
      <c r="R237" s="198"/>
      <c r="S237" s="198"/>
      <c r="T237" s="19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193" t="s">
        <v>147</v>
      </c>
      <c r="AU237" s="193" t="s">
        <v>146</v>
      </c>
      <c r="AV237" s="14" t="s">
        <v>146</v>
      </c>
      <c r="AW237" s="14" t="s">
        <v>30</v>
      </c>
      <c r="AX237" s="14" t="s">
        <v>73</v>
      </c>
      <c r="AY237" s="193" t="s">
        <v>137</v>
      </c>
    </row>
    <row r="238" s="15" customFormat="1">
      <c r="A238" s="15"/>
      <c r="B238" s="200"/>
      <c r="C238" s="15"/>
      <c r="D238" s="185" t="s">
        <v>147</v>
      </c>
      <c r="E238" s="201" t="s">
        <v>1</v>
      </c>
      <c r="F238" s="202" t="s">
        <v>152</v>
      </c>
      <c r="G238" s="15"/>
      <c r="H238" s="203">
        <v>288.39999999999998</v>
      </c>
      <c r="I238" s="204"/>
      <c r="J238" s="15"/>
      <c r="K238" s="15"/>
      <c r="L238" s="200"/>
      <c r="M238" s="205"/>
      <c r="N238" s="206"/>
      <c r="O238" s="206"/>
      <c r="P238" s="206"/>
      <c r="Q238" s="206"/>
      <c r="R238" s="206"/>
      <c r="S238" s="206"/>
      <c r="T238" s="207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01" t="s">
        <v>147</v>
      </c>
      <c r="AU238" s="201" t="s">
        <v>146</v>
      </c>
      <c r="AV238" s="15" t="s">
        <v>145</v>
      </c>
      <c r="AW238" s="15" t="s">
        <v>30</v>
      </c>
      <c r="AX238" s="15" t="s">
        <v>80</v>
      </c>
      <c r="AY238" s="201" t="s">
        <v>137</v>
      </c>
    </row>
    <row r="239" s="2" customFormat="1" ht="16.5" customHeight="1">
      <c r="A239" s="37"/>
      <c r="B239" s="170"/>
      <c r="C239" s="171" t="s">
        <v>296</v>
      </c>
      <c r="D239" s="171" t="s">
        <v>140</v>
      </c>
      <c r="E239" s="172" t="s">
        <v>297</v>
      </c>
      <c r="F239" s="173" t="s">
        <v>298</v>
      </c>
      <c r="G239" s="174" t="s">
        <v>166</v>
      </c>
      <c r="H239" s="175">
        <v>288.39999999999998</v>
      </c>
      <c r="I239" s="176"/>
      <c r="J239" s="177">
        <f>ROUND(I239*H239,2)</f>
        <v>0</v>
      </c>
      <c r="K239" s="173" t="s">
        <v>1</v>
      </c>
      <c r="L239" s="38"/>
      <c r="M239" s="178" t="s">
        <v>1</v>
      </c>
      <c r="N239" s="179" t="s">
        <v>39</v>
      </c>
      <c r="O239" s="76"/>
      <c r="P239" s="180">
        <f>O239*H239</f>
        <v>0</v>
      </c>
      <c r="Q239" s="180">
        <v>0</v>
      </c>
      <c r="R239" s="180">
        <f>Q239*H239</f>
        <v>0</v>
      </c>
      <c r="S239" s="180">
        <v>0</v>
      </c>
      <c r="T239" s="18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82" t="s">
        <v>188</v>
      </c>
      <c r="AT239" s="182" t="s">
        <v>140</v>
      </c>
      <c r="AU239" s="182" t="s">
        <v>146</v>
      </c>
      <c r="AY239" s="18" t="s">
        <v>137</v>
      </c>
      <c r="BE239" s="183">
        <f>IF(N239="základní",J239,0)</f>
        <v>0</v>
      </c>
      <c r="BF239" s="183">
        <f>IF(N239="snížená",J239,0)</f>
        <v>0</v>
      </c>
      <c r="BG239" s="183">
        <f>IF(N239="zákl. přenesená",J239,0)</f>
        <v>0</v>
      </c>
      <c r="BH239" s="183">
        <f>IF(N239="sníž. přenesená",J239,0)</f>
        <v>0</v>
      </c>
      <c r="BI239" s="183">
        <f>IF(N239="nulová",J239,0)</f>
        <v>0</v>
      </c>
      <c r="BJ239" s="18" t="s">
        <v>146</v>
      </c>
      <c r="BK239" s="183">
        <f>ROUND(I239*H239,2)</f>
        <v>0</v>
      </c>
      <c r="BL239" s="18" t="s">
        <v>188</v>
      </c>
      <c r="BM239" s="182" t="s">
        <v>299</v>
      </c>
    </row>
    <row r="240" s="13" customFormat="1">
      <c r="A240" s="13"/>
      <c r="B240" s="184"/>
      <c r="C240" s="13"/>
      <c r="D240" s="185" t="s">
        <v>147</v>
      </c>
      <c r="E240" s="186" t="s">
        <v>1</v>
      </c>
      <c r="F240" s="187" t="s">
        <v>148</v>
      </c>
      <c r="G240" s="13"/>
      <c r="H240" s="186" t="s">
        <v>1</v>
      </c>
      <c r="I240" s="188"/>
      <c r="J240" s="13"/>
      <c r="K240" s="13"/>
      <c r="L240" s="184"/>
      <c r="M240" s="189"/>
      <c r="N240" s="190"/>
      <c r="O240" s="190"/>
      <c r="P240" s="190"/>
      <c r="Q240" s="190"/>
      <c r="R240" s="190"/>
      <c r="S240" s="190"/>
      <c r="T240" s="19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86" t="s">
        <v>147</v>
      </c>
      <c r="AU240" s="186" t="s">
        <v>146</v>
      </c>
      <c r="AV240" s="13" t="s">
        <v>80</v>
      </c>
      <c r="AW240" s="13" t="s">
        <v>30</v>
      </c>
      <c r="AX240" s="13" t="s">
        <v>73</v>
      </c>
      <c r="AY240" s="186" t="s">
        <v>137</v>
      </c>
    </row>
    <row r="241" s="14" customFormat="1">
      <c r="A241" s="14"/>
      <c r="B241" s="192"/>
      <c r="C241" s="14"/>
      <c r="D241" s="185" t="s">
        <v>147</v>
      </c>
      <c r="E241" s="193" t="s">
        <v>1</v>
      </c>
      <c r="F241" s="194" t="s">
        <v>294</v>
      </c>
      <c r="G241" s="14"/>
      <c r="H241" s="195">
        <v>198.40000000000001</v>
      </c>
      <c r="I241" s="196"/>
      <c r="J241" s="14"/>
      <c r="K241" s="14"/>
      <c r="L241" s="192"/>
      <c r="M241" s="197"/>
      <c r="N241" s="198"/>
      <c r="O241" s="198"/>
      <c r="P241" s="198"/>
      <c r="Q241" s="198"/>
      <c r="R241" s="198"/>
      <c r="S241" s="198"/>
      <c r="T241" s="19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193" t="s">
        <v>147</v>
      </c>
      <c r="AU241" s="193" t="s">
        <v>146</v>
      </c>
      <c r="AV241" s="14" t="s">
        <v>146</v>
      </c>
      <c r="AW241" s="14" t="s">
        <v>30</v>
      </c>
      <c r="AX241" s="14" t="s">
        <v>73</v>
      </c>
      <c r="AY241" s="193" t="s">
        <v>137</v>
      </c>
    </row>
    <row r="242" s="13" customFormat="1">
      <c r="A242" s="13"/>
      <c r="B242" s="184"/>
      <c r="C242" s="13"/>
      <c r="D242" s="185" t="s">
        <v>147</v>
      </c>
      <c r="E242" s="186" t="s">
        <v>1</v>
      </c>
      <c r="F242" s="187" t="s">
        <v>150</v>
      </c>
      <c r="G242" s="13"/>
      <c r="H242" s="186" t="s">
        <v>1</v>
      </c>
      <c r="I242" s="188"/>
      <c r="J242" s="13"/>
      <c r="K242" s="13"/>
      <c r="L242" s="184"/>
      <c r="M242" s="189"/>
      <c r="N242" s="190"/>
      <c r="O242" s="190"/>
      <c r="P242" s="190"/>
      <c r="Q242" s="190"/>
      <c r="R242" s="190"/>
      <c r="S242" s="190"/>
      <c r="T242" s="19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86" t="s">
        <v>147</v>
      </c>
      <c r="AU242" s="186" t="s">
        <v>146</v>
      </c>
      <c r="AV242" s="13" t="s">
        <v>80</v>
      </c>
      <c r="AW242" s="13" t="s">
        <v>30</v>
      </c>
      <c r="AX242" s="13" t="s">
        <v>73</v>
      </c>
      <c r="AY242" s="186" t="s">
        <v>137</v>
      </c>
    </row>
    <row r="243" s="14" customFormat="1">
      <c r="A243" s="14"/>
      <c r="B243" s="192"/>
      <c r="C243" s="14"/>
      <c r="D243" s="185" t="s">
        <v>147</v>
      </c>
      <c r="E243" s="193" t="s">
        <v>1</v>
      </c>
      <c r="F243" s="194" t="s">
        <v>295</v>
      </c>
      <c r="G243" s="14"/>
      <c r="H243" s="195">
        <v>90</v>
      </c>
      <c r="I243" s="196"/>
      <c r="J243" s="14"/>
      <c r="K243" s="14"/>
      <c r="L243" s="192"/>
      <c r="M243" s="197"/>
      <c r="N243" s="198"/>
      <c r="O243" s="198"/>
      <c r="P243" s="198"/>
      <c r="Q243" s="198"/>
      <c r="R243" s="198"/>
      <c r="S243" s="198"/>
      <c r="T243" s="19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193" t="s">
        <v>147</v>
      </c>
      <c r="AU243" s="193" t="s">
        <v>146</v>
      </c>
      <c r="AV243" s="14" t="s">
        <v>146</v>
      </c>
      <c r="AW243" s="14" t="s">
        <v>30</v>
      </c>
      <c r="AX243" s="14" t="s">
        <v>73</v>
      </c>
      <c r="AY243" s="193" t="s">
        <v>137</v>
      </c>
    </row>
    <row r="244" s="15" customFormat="1">
      <c r="A244" s="15"/>
      <c r="B244" s="200"/>
      <c r="C244" s="15"/>
      <c r="D244" s="185" t="s">
        <v>147</v>
      </c>
      <c r="E244" s="201" t="s">
        <v>1</v>
      </c>
      <c r="F244" s="202" t="s">
        <v>152</v>
      </c>
      <c r="G244" s="15"/>
      <c r="H244" s="203">
        <v>288.39999999999998</v>
      </c>
      <c r="I244" s="204"/>
      <c r="J244" s="15"/>
      <c r="K244" s="15"/>
      <c r="L244" s="200"/>
      <c r="M244" s="205"/>
      <c r="N244" s="206"/>
      <c r="O244" s="206"/>
      <c r="P244" s="206"/>
      <c r="Q244" s="206"/>
      <c r="R244" s="206"/>
      <c r="S244" s="206"/>
      <c r="T244" s="207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01" t="s">
        <v>147</v>
      </c>
      <c r="AU244" s="201" t="s">
        <v>146</v>
      </c>
      <c r="AV244" s="15" t="s">
        <v>145</v>
      </c>
      <c r="AW244" s="15" t="s">
        <v>30</v>
      </c>
      <c r="AX244" s="15" t="s">
        <v>80</v>
      </c>
      <c r="AY244" s="201" t="s">
        <v>137</v>
      </c>
    </row>
    <row r="245" s="2" customFormat="1" ht="24.15" customHeight="1">
      <c r="A245" s="37"/>
      <c r="B245" s="170"/>
      <c r="C245" s="171" t="s">
        <v>300</v>
      </c>
      <c r="D245" s="171" t="s">
        <v>140</v>
      </c>
      <c r="E245" s="172" t="s">
        <v>301</v>
      </c>
      <c r="F245" s="173" t="s">
        <v>302</v>
      </c>
      <c r="G245" s="174" t="s">
        <v>303</v>
      </c>
      <c r="H245" s="175">
        <v>1</v>
      </c>
      <c r="I245" s="176"/>
      <c r="J245" s="177">
        <f>ROUND(I245*H245,2)</f>
        <v>0</v>
      </c>
      <c r="K245" s="173" t="s">
        <v>1</v>
      </c>
      <c r="L245" s="38"/>
      <c r="M245" s="178" t="s">
        <v>1</v>
      </c>
      <c r="N245" s="179" t="s">
        <v>39</v>
      </c>
      <c r="O245" s="76"/>
      <c r="P245" s="180">
        <f>O245*H245</f>
        <v>0</v>
      </c>
      <c r="Q245" s="180">
        <v>0</v>
      </c>
      <c r="R245" s="180">
        <f>Q245*H245</f>
        <v>0</v>
      </c>
      <c r="S245" s="180">
        <v>0</v>
      </c>
      <c r="T245" s="18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82" t="s">
        <v>188</v>
      </c>
      <c r="AT245" s="182" t="s">
        <v>140</v>
      </c>
      <c r="AU245" s="182" t="s">
        <v>146</v>
      </c>
      <c r="AY245" s="18" t="s">
        <v>137</v>
      </c>
      <c r="BE245" s="183">
        <f>IF(N245="základní",J245,0)</f>
        <v>0</v>
      </c>
      <c r="BF245" s="183">
        <f>IF(N245="snížená",J245,0)</f>
        <v>0</v>
      </c>
      <c r="BG245" s="183">
        <f>IF(N245="zákl. přenesená",J245,0)</f>
        <v>0</v>
      </c>
      <c r="BH245" s="183">
        <f>IF(N245="sníž. přenesená",J245,0)</f>
        <v>0</v>
      </c>
      <c r="BI245" s="183">
        <f>IF(N245="nulová",J245,0)</f>
        <v>0</v>
      </c>
      <c r="BJ245" s="18" t="s">
        <v>146</v>
      </c>
      <c r="BK245" s="183">
        <f>ROUND(I245*H245,2)</f>
        <v>0</v>
      </c>
      <c r="BL245" s="18" t="s">
        <v>188</v>
      </c>
      <c r="BM245" s="182" t="s">
        <v>396</v>
      </c>
    </row>
    <row r="246" s="2" customFormat="1" ht="37.8" customHeight="1">
      <c r="A246" s="37"/>
      <c r="B246" s="170"/>
      <c r="C246" s="171" t="s">
        <v>157</v>
      </c>
      <c r="D246" s="171" t="s">
        <v>140</v>
      </c>
      <c r="E246" s="172" t="s">
        <v>305</v>
      </c>
      <c r="F246" s="173" t="s">
        <v>306</v>
      </c>
      <c r="G246" s="174" t="s">
        <v>155</v>
      </c>
      <c r="H246" s="175">
        <v>24</v>
      </c>
      <c r="I246" s="176"/>
      <c r="J246" s="177">
        <f>ROUND(I246*H246,2)</f>
        <v>0</v>
      </c>
      <c r="K246" s="173" t="s">
        <v>144</v>
      </c>
      <c r="L246" s="38"/>
      <c r="M246" s="178" t="s">
        <v>1</v>
      </c>
      <c r="N246" s="179" t="s">
        <v>39</v>
      </c>
      <c r="O246" s="76"/>
      <c r="P246" s="180">
        <f>O246*H246</f>
        <v>0</v>
      </c>
      <c r="Q246" s="180">
        <v>0</v>
      </c>
      <c r="R246" s="180">
        <f>Q246*H246</f>
        <v>0</v>
      </c>
      <c r="S246" s="180">
        <v>0</v>
      </c>
      <c r="T246" s="18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82" t="s">
        <v>188</v>
      </c>
      <c r="AT246" s="182" t="s">
        <v>140</v>
      </c>
      <c r="AU246" s="182" t="s">
        <v>146</v>
      </c>
      <c r="AY246" s="18" t="s">
        <v>137</v>
      </c>
      <c r="BE246" s="183">
        <f>IF(N246="základní",J246,0)</f>
        <v>0</v>
      </c>
      <c r="BF246" s="183">
        <f>IF(N246="snížená",J246,0)</f>
        <v>0</v>
      </c>
      <c r="BG246" s="183">
        <f>IF(N246="zákl. přenesená",J246,0)</f>
        <v>0</v>
      </c>
      <c r="BH246" s="183">
        <f>IF(N246="sníž. přenesená",J246,0)</f>
        <v>0</v>
      </c>
      <c r="BI246" s="183">
        <f>IF(N246="nulová",J246,0)</f>
        <v>0</v>
      </c>
      <c r="BJ246" s="18" t="s">
        <v>146</v>
      </c>
      <c r="BK246" s="183">
        <f>ROUND(I246*H246,2)</f>
        <v>0</v>
      </c>
      <c r="BL246" s="18" t="s">
        <v>188</v>
      </c>
      <c r="BM246" s="182" t="s">
        <v>307</v>
      </c>
    </row>
    <row r="247" s="14" customFormat="1">
      <c r="A247" s="14"/>
      <c r="B247" s="192"/>
      <c r="C247" s="14"/>
      <c r="D247" s="185" t="s">
        <v>147</v>
      </c>
      <c r="E247" s="193" t="s">
        <v>1</v>
      </c>
      <c r="F247" s="194" t="s">
        <v>271</v>
      </c>
      <c r="G247" s="14"/>
      <c r="H247" s="195">
        <v>24</v>
      </c>
      <c r="I247" s="196"/>
      <c r="J247" s="14"/>
      <c r="K247" s="14"/>
      <c r="L247" s="192"/>
      <c r="M247" s="197"/>
      <c r="N247" s="198"/>
      <c r="O247" s="198"/>
      <c r="P247" s="198"/>
      <c r="Q247" s="198"/>
      <c r="R247" s="198"/>
      <c r="S247" s="198"/>
      <c r="T247" s="19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193" t="s">
        <v>147</v>
      </c>
      <c r="AU247" s="193" t="s">
        <v>146</v>
      </c>
      <c r="AV247" s="14" t="s">
        <v>146</v>
      </c>
      <c r="AW247" s="14" t="s">
        <v>30</v>
      </c>
      <c r="AX247" s="14" t="s">
        <v>73</v>
      </c>
      <c r="AY247" s="193" t="s">
        <v>137</v>
      </c>
    </row>
    <row r="248" s="15" customFormat="1">
      <c r="A248" s="15"/>
      <c r="B248" s="200"/>
      <c r="C248" s="15"/>
      <c r="D248" s="185" t="s">
        <v>147</v>
      </c>
      <c r="E248" s="201" t="s">
        <v>1</v>
      </c>
      <c r="F248" s="202" t="s">
        <v>152</v>
      </c>
      <c r="G248" s="15"/>
      <c r="H248" s="203">
        <v>24</v>
      </c>
      <c r="I248" s="204"/>
      <c r="J248" s="15"/>
      <c r="K248" s="15"/>
      <c r="L248" s="200"/>
      <c r="M248" s="205"/>
      <c r="N248" s="206"/>
      <c r="O248" s="206"/>
      <c r="P248" s="206"/>
      <c r="Q248" s="206"/>
      <c r="R248" s="206"/>
      <c r="S248" s="206"/>
      <c r="T248" s="207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01" t="s">
        <v>147</v>
      </c>
      <c r="AU248" s="201" t="s">
        <v>146</v>
      </c>
      <c r="AV248" s="15" t="s">
        <v>145</v>
      </c>
      <c r="AW248" s="15" t="s">
        <v>30</v>
      </c>
      <c r="AX248" s="15" t="s">
        <v>80</v>
      </c>
      <c r="AY248" s="201" t="s">
        <v>137</v>
      </c>
    </row>
    <row r="249" s="2" customFormat="1" ht="44.25" customHeight="1">
      <c r="A249" s="37"/>
      <c r="B249" s="170"/>
      <c r="C249" s="171" t="s">
        <v>308</v>
      </c>
      <c r="D249" s="171" t="s">
        <v>140</v>
      </c>
      <c r="E249" s="172" t="s">
        <v>309</v>
      </c>
      <c r="F249" s="173" t="s">
        <v>310</v>
      </c>
      <c r="G249" s="174" t="s">
        <v>155</v>
      </c>
      <c r="H249" s="175">
        <v>32</v>
      </c>
      <c r="I249" s="176"/>
      <c r="J249" s="177">
        <f>ROUND(I249*H249,2)</f>
        <v>0</v>
      </c>
      <c r="K249" s="173" t="s">
        <v>144</v>
      </c>
      <c r="L249" s="38"/>
      <c r="M249" s="178" t="s">
        <v>1</v>
      </c>
      <c r="N249" s="179" t="s">
        <v>39</v>
      </c>
      <c r="O249" s="76"/>
      <c r="P249" s="180">
        <f>O249*H249</f>
        <v>0</v>
      </c>
      <c r="Q249" s="180">
        <v>0</v>
      </c>
      <c r="R249" s="180">
        <f>Q249*H249</f>
        <v>0</v>
      </c>
      <c r="S249" s="180">
        <v>0</v>
      </c>
      <c r="T249" s="18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82" t="s">
        <v>188</v>
      </c>
      <c r="AT249" s="182" t="s">
        <v>140</v>
      </c>
      <c r="AU249" s="182" t="s">
        <v>146</v>
      </c>
      <c r="AY249" s="18" t="s">
        <v>137</v>
      </c>
      <c r="BE249" s="183">
        <f>IF(N249="základní",J249,0)</f>
        <v>0</v>
      </c>
      <c r="BF249" s="183">
        <f>IF(N249="snížená",J249,0)</f>
        <v>0</v>
      </c>
      <c r="BG249" s="183">
        <f>IF(N249="zákl. přenesená",J249,0)</f>
        <v>0</v>
      </c>
      <c r="BH249" s="183">
        <f>IF(N249="sníž. přenesená",J249,0)</f>
        <v>0</v>
      </c>
      <c r="BI249" s="183">
        <f>IF(N249="nulová",J249,0)</f>
        <v>0</v>
      </c>
      <c r="BJ249" s="18" t="s">
        <v>146</v>
      </c>
      <c r="BK249" s="183">
        <f>ROUND(I249*H249,2)</f>
        <v>0</v>
      </c>
      <c r="BL249" s="18" t="s">
        <v>188</v>
      </c>
      <c r="BM249" s="182" t="s">
        <v>311</v>
      </c>
    </row>
    <row r="250" s="2" customFormat="1" ht="21.75" customHeight="1">
      <c r="A250" s="37"/>
      <c r="B250" s="170"/>
      <c r="C250" s="208" t="s">
        <v>234</v>
      </c>
      <c r="D250" s="208" t="s">
        <v>169</v>
      </c>
      <c r="E250" s="209" t="s">
        <v>312</v>
      </c>
      <c r="F250" s="210" t="s">
        <v>313</v>
      </c>
      <c r="G250" s="211" t="s">
        <v>166</v>
      </c>
      <c r="H250" s="212">
        <v>77</v>
      </c>
      <c r="I250" s="213"/>
      <c r="J250" s="214">
        <f>ROUND(I250*H250,2)</f>
        <v>0</v>
      </c>
      <c r="K250" s="210" t="s">
        <v>144</v>
      </c>
      <c r="L250" s="215"/>
      <c r="M250" s="216" t="s">
        <v>1</v>
      </c>
      <c r="N250" s="217" t="s">
        <v>39</v>
      </c>
      <c r="O250" s="76"/>
      <c r="P250" s="180">
        <f>O250*H250</f>
        <v>0</v>
      </c>
      <c r="Q250" s="180">
        <v>0</v>
      </c>
      <c r="R250" s="180">
        <f>Q250*H250</f>
        <v>0</v>
      </c>
      <c r="S250" s="180">
        <v>0</v>
      </c>
      <c r="T250" s="18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2" t="s">
        <v>157</v>
      </c>
      <c r="AT250" s="182" t="s">
        <v>169</v>
      </c>
      <c r="AU250" s="182" t="s">
        <v>146</v>
      </c>
      <c r="AY250" s="18" t="s">
        <v>137</v>
      </c>
      <c r="BE250" s="183">
        <f>IF(N250="základní",J250,0)</f>
        <v>0</v>
      </c>
      <c r="BF250" s="183">
        <f>IF(N250="snížená",J250,0)</f>
        <v>0</v>
      </c>
      <c r="BG250" s="183">
        <f>IF(N250="zákl. přenesená",J250,0)</f>
        <v>0</v>
      </c>
      <c r="BH250" s="183">
        <f>IF(N250="sníž. přenesená",J250,0)</f>
        <v>0</v>
      </c>
      <c r="BI250" s="183">
        <f>IF(N250="nulová",J250,0)</f>
        <v>0</v>
      </c>
      <c r="BJ250" s="18" t="s">
        <v>146</v>
      </c>
      <c r="BK250" s="183">
        <f>ROUND(I250*H250,2)</f>
        <v>0</v>
      </c>
      <c r="BL250" s="18" t="s">
        <v>188</v>
      </c>
      <c r="BM250" s="182" t="s">
        <v>314</v>
      </c>
    </row>
    <row r="251" s="14" customFormat="1">
      <c r="A251" s="14"/>
      <c r="B251" s="192"/>
      <c r="C251" s="14"/>
      <c r="D251" s="185" t="s">
        <v>147</v>
      </c>
      <c r="E251" s="193" t="s">
        <v>1</v>
      </c>
      <c r="F251" s="194" t="s">
        <v>315</v>
      </c>
      <c r="G251" s="14"/>
      <c r="H251" s="195">
        <v>56</v>
      </c>
      <c r="I251" s="196"/>
      <c r="J251" s="14"/>
      <c r="K251" s="14"/>
      <c r="L251" s="192"/>
      <c r="M251" s="197"/>
      <c r="N251" s="198"/>
      <c r="O251" s="198"/>
      <c r="P251" s="198"/>
      <c r="Q251" s="198"/>
      <c r="R251" s="198"/>
      <c r="S251" s="198"/>
      <c r="T251" s="19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193" t="s">
        <v>147</v>
      </c>
      <c r="AU251" s="193" t="s">
        <v>146</v>
      </c>
      <c r="AV251" s="14" t="s">
        <v>146</v>
      </c>
      <c r="AW251" s="14" t="s">
        <v>30</v>
      </c>
      <c r="AX251" s="14" t="s">
        <v>73</v>
      </c>
      <c r="AY251" s="193" t="s">
        <v>137</v>
      </c>
    </row>
    <row r="252" s="14" customFormat="1">
      <c r="A252" s="14"/>
      <c r="B252" s="192"/>
      <c r="C252" s="14"/>
      <c r="D252" s="185" t="s">
        <v>147</v>
      </c>
      <c r="E252" s="193" t="s">
        <v>1</v>
      </c>
      <c r="F252" s="194" t="s">
        <v>316</v>
      </c>
      <c r="G252" s="14"/>
      <c r="H252" s="195">
        <v>21</v>
      </c>
      <c r="I252" s="196"/>
      <c r="J252" s="14"/>
      <c r="K252" s="14"/>
      <c r="L252" s="192"/>
      <c r="M252" s="197"/>
      <c r="N252" s="198"/>
      <c r="O252" s="198"/>
      <c r="P252" s="198"/>
      <c r="Q252" s="198"/>
      <c r="R252" s="198"/>
      <c r="S252" s="198"/>
      <c r="T252" s="19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193" t="s">
        <v>147</v>
      </c>
      <c r="AU252" s="193" t="s">
        <v>146</v>
      </c>
      <c r="AV252" s="14" t="s">
        <v>146</v>
      </c>
      <c r="AW252" s="14" t="s">
        <v>30</v>
      </c>
      <c r="AX252" s="14" t="s">
        <v>73</v>
      </c>
      <c r="AY252" s="193" t="s">
        <v>137</v>
      </c>
    </row>
    <row r="253" s="15" customFormat="1">
      <c r="A253" s="15"/>
      <c r="B253" s="200"/>
      <c r="C253" s="15"/>
      <c r="D253" s="185" t="s">
        <v>147</v>
      </c>
      <c r="E253" s="201" t="s">
        <v>1</v>
      </c>
      <c r="F253" s="202" t="s">
        <v>152</v>
      </c>
      <c r="G253" s="15"/>
      <c r="H253" s="203">
        <v>77</v>
      </c>
      <c r="I253" s="204"/>
      <c r="J253" s="15"/>
      <c r="K253" s="15"/>
      <c r="L253" s="200"/>
      <c r="M253" s="205"/>
      <c r="N253" s="206"/>
      <c r="O253" s="206"/>
      <c r="P253" s="206"/>
      <c r="Q253" s="206"/>
      <c r="R253" s="206"/>
      <c r="S253" s="206"/>
      <c r="T253" s="207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01" t="s">
        <v>147</v>
      </c>
      <c r="AU253" s="201" t="s">
        <v>146</v>
      </c>
      <c r="AV253" s="15" t="s">
        <v>145</v>
      </c>
      <c r="AW253" s="15" t="s">
        <v>30</v>
      </c>
      <c r="AX253" s="15" t="s">
        <v>80</v>
      </c>
      <c r="AY253" s="201" t="s">
        <v>137</v>
      </c>
    </row>
    <row r="254" s="2" customFormat="1" ht="16.5" customHeight="1">
      <c r="A254" s="37"/>
      <c r="B254" s="170"/>
      <c r="C254" s="208" t="s">
        <v>317</v>
      </c>
      <c r="D254" s="208" t="s">
        <v>169</v>
      </c>
      <c r="E254" s="209" t="s">
        <v>318</v>
      </c>
      <c r="F254" s="210" t="s">
        <v>319</v>
      </c>
      <c r="G254" s="211" t="s">
        <v>247</v>
      </c>
      <c r="H254" s="212">
        <v>56</v>
      </c>
      <c r="I254" s="213"/>
      <c r="J254" s="214">
        <f>ROUND(I254*H254,2)</f>
        <v>0</v>
      </c>
      <c r="K254" s="210" t="s">
        <v>144</v>
      </c>
      <c r="L254" s="215"/>
      <c r="M254" s="216" t="s">
        <v>1</v>
      </c>
      <c r="N254" s="217" t="s">
        <v>39</v>
      </c>
      <c r="O254" s="76"/>
      <c r="P254" s="180">
        <f>O254*H254</f>
        <v>0</v>
      </c>
      <c r="Q254" s="180">
        <v>0</v>
      </c>
      <c r="R254" s="180">
        <f>Q254*H254</f>
        <v>0</v>
      </c>
      <c r="S254" s="180">
        <v>0</v>
      </c>
      <c r="T254" s="18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82" t="s">
        <v>157</v>
      </c>
      <c r="AT254" s="182" t="s">
        <v>169</v>
      </c>
      <c r="AU254" s="182" t="s">
        <v>146</v>
      </c>
      <c r="AY254" s="18" t="s">
        <v>137</v>
      </c>
      <c r="BE254" s="183">
        <f>IF(N254="základní",J254,0)</f>
        <v>0</v>
      </c>
      <c r="BF254" s="183">
        <f>IF(N254="snížená",J254,0)</f>
        <v>0</v>
      </c>
      <c r="BG254" s="183">
        <f>IF(N254="zákl. přenesená",J254,0)</f>
        <v>0</v>
      </c>
      <c r="BH254" s="183">
        <f>IF(N254="sníž. přenesená",J254,0)</f>
        <v>0</v>
      </c>
      <c r="BI254" s="183">
        <f>IF(N254="nulová",J254,0)</f>
        <v>0</v>
      </c>
      <c r="BJ254" s="18" t="s">
        <v>146</v>
      </c>
      <c r="BK254" s="183">
        <f>ROUND(I254*H254,2)</f>
        <v>0</v>
      </c>
      <c r="BL254" s="18" t="s">
        <v>188</v>
      </c>
      <c r="BM254" s="182" t="s">
        <v>320</v>
      </c>
    </row>
    <row r="255" s="14" customFormat="1">
      <c r="A255" s="14"/>
      <c r="B255" s="192"/>
      <c r="C255" s="14"/>
      <c r="D255" s="185" t="s">
        <v>147</v>
      </c>
      <c r="E255" s="193" t="s">
        <v>1</v>
      </c>
      <c r="F255" s="194" t="s">
        <v>321</v>
      </c>
      <c r="G255" s="14"/>
      <c r="H255" s="195">
        <v>56</v>
      </c>
      <c r="I255" s="196"/>
      <c r="J255" s="14"/>
      <c r="K255" s="14"/>
      <c r="L255" s="192"/>
      <c r="M255" s="197"/>
      <c r="N255" s="198"/>
      <c r="O255" s="198"/>
      <c r="P255" s="198"/>
      <c r="Q255" s="198"/>
      <c r="R255" s="198"/>
      <c r="S255" s="198"/>
      <c r="T255" s="19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193" t="s">
        <v>147</v>
      </c>
      <c r="AU255" s="193" t="s">
        <v>146</v>
      </c>
      <c r="AV255" s="14" t="s">
        <v>146</v>
      </c>
      <c r="AW255" s="14" t="s">
        <v>30</v>
      </c>
      <c r="AX255" s="14" t="s">
        <v>73</v>
      </c>
      <c r="AY255" s="193" t="s">
        <v>137</v>
      </c>
    </row>
    <row r="256" s="15" customFormat="1">
      <c r="A256" s="15"/>
      <c r="B256" s="200"/>
      <c r="C256" s="15"/>
      <c r="D256" s="185" t="s">
        <v>147</v>
      </c>
      <c r="E256" s="201" t="s">
        <v>1</v>
      </c>
      <c r="F256" s="202" t="s">
        <v>152</v>
      </c>
      <c r="G256" s="15"/>
      <c r="H256" s="203">
        <v>56</v>
      </c>
      <c r="I256" s="204"/>
      <c r="J256" s="15"/>
      <c r="K256" s="15"/>
      <c r="L256" s="200"/>
      <c r="M256" s="205"/>
      <c r="N256" s="206"/>
      <c r="O256" s="206"/>
      <c r="P256" s="206"/>
      <c r="Q256" s="206"/>
      <c r="R256" s="206"/>
      <c r="S256" s="206"/>
      <c r="T256" s="207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01" t="s">
        <v>147</v>
      </c>
      <c r="AU256" s="201" t="s">
        <v>146</v>
      </c>
      <c r="AV256" s="15" t="s">
        <v>145</v>
      </c>
      <c r="AW256" s="15" t="s">
        <v>30</v>
      </c>
      <c r="AX256" s="15" t="s">
        <v>80</v>
      </c>
      <c r="AY256" s="201" t="s">
        <v>137</v>
      </c>
    </row>
    <row r="257" s="2" customFormat="1" ht="49.05" customHeight="1">
      <c r="A257" s="37"/>
      <c r="B257" s="170"/>
      <c r="C257" s="171" t="s">
        <v>238</v>
      </c>
      <c r="D257" s="171" t="s">
        <v>140</v>
      </c>
      <c r="E257" s="172" t="s">
        <v>322</v>
      </c>
      <c r="F257" s="173" t="s">
        <v>323</v>
      </c>
      <c r="G257" s="174" t="s">
        <v>210</v>
      </c>
      <c r="H257" s="175">
        <v>3.4830000000000001</v>
      </c>
      <c r="I257" s="176"/>
      <c r="J257" s="177">
        <f>ROUND(I257*H257,2)</f>
        <v>0</v>
      </c>
      <c r="K257" s="173" t="s">
        <v>144</v>
      </c>
      <c r="L257" s="38"/>
      <c r="M257" s="178" t="s">
        <v>1</v>
      </c>
      <c r="N257" s="179" t="s">
        <v>39</v>
      </c>
      <c r="O257" s="76"/>
      <c r="P257" s="180">
        <f>O257*H257</f>
        <v>0</v>
      </c>
      <c r="Q257" s="180">
        <v>0</v>
      </c>
      <c r="R257" s="180">
        <f>Q257*H257</f>
        <v>0</v>
      </c>
      <c r="S257" s="180">
        <v>0</v>
      </c>
      <c r="T257" s="18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82" t="s">
        <v>188</v>
      </c>
      <c r="AT257" s="182" t="s">
        <v>140</v>
      </c>
      <c r="AU257" s="182" t="s">
        <v>146</v>
      </c>
      <c r="AY257" s="18" t="s">
        <v>137</v>
      </c>
      <c r="BE257" s="183">
        <f>IF(N257="základní",J257,0)</f>
        <v>0</v>
      </c>
      <c r="BF257" s="183">
        <f>IF(N257="snížená",J257,0)</f>
        <v>0</v>
      </c>
      <c r="BG257" s="183">
        <f>IF(N257="zákl. přenesená",J257,0)</f>
        <v>0</v>
      </c>
      <c r="BH257" s="183">
        <f>IF(N257="sníž. přenesená",J257,0)</f>
        <v>0</v>
      </c>
      <c r="BI257" s="183">
        <f>IF(N257="nulová",J257,0)</f>
        <v>0</v>
      </c>
      <c r="BJ257" s="18" t="s">
        <v>146</v>
      </c>
      <c r="BK257" s="183">
        <f>ROUND(I257*H257,2)</f>
        <v>0</v>
      </c>
      <c r="BL257" s="18" t="s">
        <v>188</v>
      </c>
      <c r="BM257" s="182" t="s">
        <v>324</v>
      </c>
    </row>
    <row r="258" s="2" customFormat="1" ht="49.05" customHeight="1">
      <c r="A258" s="37"/>
      <c r="B258" s="170"/>
      <c r="C258" s="171" t="s">
        <v>325</v>
      </c>
      <c r="D258" s="171" t="s">
        <v>140</v>
      </c>
      <c r="E258" s="172" t="s">
        <v>326</v>
      </c>
      <c r="F258" s="173" t="s">
        <v>327</v>
      </c>
      <c r="G258" s="174" t="s">
        <v>210</v>
      </c>
      <c r="H258" s="175">
        <v>3.4830000000000001</v>
      </c>
      <c r="I258" s="176"/>
      <c r="J258" s="177">
        <f>ROUND(I258*H258,2)</f>
        <v>0</v>
      </c>
      <c r="K258" s="173" t="s">
        <v>144</v>
      </c>
      <c r="L258" s="38"/>
      <c r="M258" s="178" t="s">
        <v>1</v>
      </c>
      <c r="N258" s="179" t="s">
        <v>39</v>
      </c>
      <c r="O258" s="76"/>
      <c r="P258" s="180">
        <f>O258*H258</f>
        <v>0</v>
      </c>
      <c r="Q258" s="180">
        <v>0</v>
      </c>
      <c r="R258" s="180">
        <f>Q258*H258</f>
        <v>0</v>
      </c>
      <c r="S258" s="180">
        <v>0</v>
      </c>
      <c r="T258" s="18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82" t="s">
        <v>188</v>
      </c>
      <c r="AT258" s="182" t="s">
        <v>140</v>
      </c>
      <c r="AU258" s="182" t="s">
        <v>146</v>
      </c>
      <c r="AY258" s="18" t="s">
        <v>137</v>
      </c>
      <c r="BE258" s="183">
        <f>IF(N258="základní",J258,0)</f>
        <v>0</v>
      </c>
      <c r="BF258" s="183">
        <f>IF(N258="snížená",J258,0)</f>
        <v>0</v>
      </c>
      <c r="BG258" s="183">
        <f>IF(N258="zákl. přenesená",J258,0)</f>
        <v>0</v>
      </c>
      <c r="BH258" s="183">
        <f>IF(N258="sníž. přenesená",J258,0)</f>
        <v>0</v>
      </c>
      <c r="BI258" s="183">
        <f>IF(N258="nulová",J258,0)</f>
        <v>0</v>
      </c>
      <c r="BJ258" s="18" t="s">
        <v>146</v>
      </c>
      <c r="BK258" s="183">
        <f>ROUND(I258*H258,2)</f>
        <v>0</v>
      </c>
      <c r="BL258" s="18" t="s">
        <v>188</v>
      </c>
      <c r="BM258" s="182" t="s">
        <v>328</v>
      </c>
    </row>
    <row r="259" s="12" customFormat="1" ht="22.8" customHeight="1">
      <c r="A259" s="12"/>
      <c r="B259" s="157"/>
      <c r="C259" s="12"/>
      <c r="D259" s="158" t="s">
        <v>72</v>
      </c>
      <c r="E259" s="168" t="s">
        <v>329</v>
      </c>
      <c r="F259" s="168" t="s">
        <v>330</v>
      </c>
      <c r="G259" s="12"/>
      <c r="H259" s="12"/>
      <c r="I259" s="160"/>
      <c r="J259" s="169">
        <f>BK259</f>
        <v>0</v>
      </c>
      <c r="K259" s="12"/>
      <c r="L259" s="157"/>
      <c r="M259" s="162"/>
      <c r="N259" s="163"/>
      <c r="O259" s="163"/>
      <c r="P259" s="164">
        <f>SUM(P260:P274)</f>
        <v>0</v>
      </c>
      <c r="Q259" s="163"/>
      <c r="R259" s="164">
        <f>SUM(R260:R274)</f>
        <v>0</v>
      </c>
      <c r="S259" s="163"/>
      <c r="T259" s="165">
        <f>SUM(T260:T274)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158" t="s">
        <v>146</v>
      </c>
      <c r="AT259" s="166" t="s">
        <v>72</v>
      </c>
      <c r="AU259" s="166" t="s">
        <v>80</v>
      </c>
      <c r="AY259" s="158" t="s">
        <v>137</v>
      </c>
      <c r="BK259" s="167">
        <f>SUM(BK260:BK274)</f>
        <v>0</v>
      </c>
    </row>
    <row r="260" s="2" customFormat="1" ht="37.8" customHeight="1">
      <c r="A260" s="37"/>
      <c r="B260" s="170"/>
      <c r="C260" s="171" t="s">
        <v>242</v>
      </c>
      <c r="D260" s="171" t="s">
        <v>140</v>
      </c>
      <c r="E260" s="172" t="s">
        <v>331</v>
      </c>
      <c r="F260" s="173" t="s">
        <v>332</v>
      </c>
      <c r="G260" s="174" t="s">
        <v>143</v>
      </c>
      <c r="H260" s="175">
        <v>44.393999999999998</v>
      </c>
      <c r="I260" s="176"/>
      <c r="J260" s="177">
        <f>ROUND(I260*H260,2)</f>
        <v>0</v>
      </c>
      <c r="K260" s="173" t="s">
        <v>144</v>
      </c>
      <c r="L260" s="38"/>
      <c r="M260" s="178" t="s">
        <v>1</v>
      </c>
      <c r="N260" s="179" t="s">
        <v>39</v>
      </c>
      <c r="O260" s="76"/>
      <c r="P260" s="180">
        <f>O260*H260</f>
        <v>0</v>
      </c>
      <c r="Q260" s="180">
        <v>0</v>
      </c>
      <c r="R260" s="180">
        <f>Q260*H260</f>
        <v>0</v>
      </c>
      <c r="S260" s="180">
        <v>0</v>
      </c>
      <c r="T260" s="18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2" t="s">
        <v>188</v>
      </c>
      <c r="AT260" s="182" t="s">
        <v>140</v>
      </c>
      <c r="AU260" s="182" t="s">
        <v>146</v>
      </c>
      <c r="AY260" s="18" t="s">
        <v>137</v>
      </c>
      <c r="BE260" s="183">
        <f>IF(N260="základní",J260,0)</f>
        <v>0</v>
      </c>
      <c r="BF260" s="183">
        <f>IF(N260="snížená",J260,0)</f>
        <v>0</v>
      </c>
      <c r="BG260" s="183">
        <f>IF(N260="zákl. přenesená",J260,0)</f>
        <v>0</v>
      </c>
      <c r="BH260" s="183">
        <f>IF(N260="sníž. přenesená",J260,0)</f>
        <v>0</v>
      </c>
      <c r="BI260" s="183">
        <f>IF(N260="nulová",J260,0)</f>
        <v>0</v>
      </c>
      <c r="BJ260" s="18" t="s">
        <v>146</v>
      </c>
      <c r="BK260" s="183">
        <f>ROUND(I260*H260,2)</f>
        <v>0</v>
      </c>
      <c r="BL260" s="18" t="s">
        <v>188</v>
      </c>
      <c r="BM260" s="182" t="s">
        <v>333</v>
      </c>
    </row>
    <row r="261" s="2" customFormat="1">
      <c r="A261" s="37"/>
      <c r="B261" s="38"/>
      <c r="C261" s="37"/>
      <c r="D261" s="185" t="s">
        <v>254</v>
      </c>
      <c r="E261" s="37"/>
      <c r="F261" s="218" t="s">
        <v>334</v>
      </c>
      <c r="G261" s="37"/>
      <c r="H261" s="37"/>
      <c r="I261" s="219"/>
      <c r="J261" s="37"/>
      <c r="K261" s="37"/>
      <c r="L261" s="38"/>
      <c r="M261" s="220"/>
      <c r="N261" s="221"/>
      <c r="O261" s="76"/>
      <c r="P261" s="76"/>
      <c r="Q261" s="76"/>
      <c r="R261" s="76"/>
      <c r="S261" s="76"/>
      <c r="T261" s="7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8" t="s">
        <v>254</v>
      </c>
      <c r="AU261" s="18" t="s">
        <v>146</v>
      </c>
    </row>
    <row r="262" s="13" customFormat="1">
      <c r="A262" s="13"/>
      <c r="B262" s="184"/>
      <c r="C262" s="13"/>
      <c r="D262" s="185" t="s">
        <v>147</v>
      </c>
      <c r="E262" s="186" t="s">
        <v>1</v>
      </c>
      <c r="F262" s="187" t="s">
        <v>156</v>
      </c>
      <c r="G262" s="13"/>
      <c r="H262" s="186" t="s">
        <v>1</v>
      </c>
      <c r="I262" s="188"/>
      <c r="J262" s="13"/>
      <c r="K262" s="13"/>
      <c r="L262" s="184"/>
      <c r="M262" s="189"/>
      <c r="N262" s="190"/>
      <c r="O262" s="190"/>
      <c r="P262" s="190"/>
      <c r="Q262" s="190"/>
      <c r="R262" s="190"/>
      <c r="S262" s="190"/>
      <c r="T262" s="19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86" t="s">
        <v>147</v>
      </c>
      <c r="AU262" s="186" t="s">
        <v>146</v>
      </c>
      <c r="AV262" s="13" t="s">
        <v>80</v>
      </c>
      <c r="AW262" s="13" t="s">
        <v>30</v>
      </c>
      <c r="AX262" s="13" t="s">
        <v>73</v>
      </c>
      <c r="AY262" s="186" t="s">
        <v>137</v>
      </c>
    </row>
    <row r="263" s="13" customFormat="1">
      <c r="A263" s="13"/>
      <c r="B263" s="184"/>
      <c r="C263" s="13"/>
      <c r="D263" s="185" t="s">
        <v>147</v>
      </c>
      <c r="E263" s="186" t="s">
        <v>1</v>
      </c>
      <c r="F263" s="187" t="s">
        <v>148</v>
      </c>
      <c r="G263" s="13"/>
      <c r="H263" s="186" t="s">
        <v>1</v>
      </c>
      <c r="I263" s="188"/>
      <c r="J263" s="13"/>
      <c r="K263" s="13"/>
      <c r="L263" s="184"/>
      <c r="M263" s="189"/>
      <c r="N263" s="190"/>
      <c r="O263" s="190"/>
      <c r="P263" s="190"/>
      <c r="Q263" s="190"/>
      <c r="R263" s="190"/>
      <c r="S263" s="190"/>
      <c r="T263" s="19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86" t="s">
        <v>147</v>
      </c>
      <c r="AU263" s="186" t="s">
        <v>146</v>
      </c>
      <c r="AV263" s="13" t="s">
        <v>80</v>
      </c>
      <c r="AW263" s="13" t="s">
        <v>30</v>
      </c>
      <c r="AX263" s="13" t="s">
        <v>73</v>
      </c>
      <c r="AY263" s="186" t="s">
        <v>137</v>
      </c>
    </row>
    <row r="264" s="14" customFormat="1">
      <c r="A264" s="14"/>
      <c r="B264" s="192"/>
      <c r="C264" s="14"/>
      <c r="D264" s="185" t="s">
        <v>147</v>
      </c>
      <c r="E264" s="193" t="s">
        <v>1</v>
      </c>
      <c r="F264" s="194" t="s">
        <v>335</v>
      </c>
      <c r="G264" s="14"/>
      <c r="H264" s="195">
        <v>29.904</v>
      </c>
      <c r="I264" s="196"/>
      <c r="J264" s="14"/>
      <c r="K264" s="14"/>
      <c r="L264" s="192"/>
      <c r="M264" s="197"/>
      <c r="N264" s="198"/>
      <c r="O264" s="198"/>
      <c r="P264" s="198"/>
      <c r="Q264" s="198"/>
      <c r="R264" s="198"/>
      <c r="S264" s="198"/>
      <c r="T264" s="19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193" t="s">
        <v>147</v>
      </c>
      <c r="AU264" s="193" t="s">
        <v>146</v>
      </c>
      <c r="AV264" s="14" t="s">
        <v>146</v>
      </c>
      <c r="AW264" s="14" t="s">
        <v>30</v>
      </c>
      <c r="AX264" s="14" t="s">
        <v>73</v>
      </c>
      <c r="AY264" s="193" t="s">
        <v>137</v>
      </c>
    </row>
    <row r="265" s="13" customFormat="1">
      <c r="A265" s="13"/>
      <c r="B265" s="184"/>
      <c r="C265" s="13"/>
      <c r="D265" s="185" t="s">
        <v>147</v>
      </c>
      <c r="E265" s="186" t="s">
        <v>1</v>
      </c>
      <c r="F265" s="187" t="s">
        <v>150</v>
      </c>
      <c r="G265" s="13"/>
      <c r="H265" s="186" t="s">
        <v>1</v>
      </c>
      <c r="I265" s="188"/>
      <c r="J265" s="13"/>
      <c r="K265" s="13"/>
      <c r="L265" s="184"/>
      <c r="M265" s="189"/>
      <c r="N265" s="190"/>
      <c r="O265" s="190"/>
      <c r="P265" s="190"/>
      <c r="Q265" s="190"/>
      <c r="R265" s="190"/>
      <c r="S265" s="190"/>
      <c r="T265" s="19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86" t="s">
        <v>147</v>
      </c>
      <c r="AU265" s="186" t="s">
        <v>146</v>
      </c>
      <c r="AV265" s="13" t="s">
        <v>80</v>
      </c>
      <c r="AW265" s="13" t="s">
        <v>30</v>
      </c>
      <c r="AX265" s="13" t="s">
        <v>73</v>
      </c>
      <c r="AY265" s="186" t="s">
        <v>137</v>
      </c>
    </row>
    <row r="266" s="14" customFormat="1">
      <c r="A266" s="14"/>
      <c r="B266" s="192"/>
      <c r="C266" s="14"/>
      <c r="D266" s="185" t="s">
        <v>147</v>
      </c>
      <c r="E266" s="193" t="s">
        <v>1</v>
      </c>
      <c r="F266" s="194" t="s">
        <v>336</v>
      </c>
      <c r="G266" s="14"/>
      <c r="H266" s="195">
        <v>14.49</v>
      </c>
      <c r="I266" s="196"/>
      <c r="J266" s="14"/>
      <c r="K266" s="14"/>
      <c r="L266" s="192"/>
      <c r="M266" s="197"/>
      <c r="N266" s="198"/>
      <c r="O266" s="198"/>
      <c r="P266" s="198"/>
      <c r="Q266" s="198"/>
      <c r="R266" s="198"/>
      <c r="S266" s="198"/>
      <c r="T266" s="19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193" t="s">
        <v>147</v>
      </c>
      <c r="AU266" s="193" t="s">
        <v>146</v>
      </c>
      <c r="AV266" s="14" t="s">
        <v>146</v>
      </c>
      <c r="AW266" s="14" t="s">
        <v>30</v>
      </c>
      <c r="AX266" s="14" t="s">
        <v>73</v>
      </c>
      <c r="AY266" s="193" t="s">
        <v>137</v>
      </c>
    </row>
    <row r="267" s="15" customFormat="1">
      <c r="A267" s="15"/>
      <c r="B267" s="200"/>
      <c r="C267" s="15"/>
      <c r="D267" s="185" t="s">
        <v>147</v>
      </c>
      <c r="E267" s="201" t="s">
        <v>1</v>
      </c>
      <c r="F267" s="202" t="s">
        <v>152</v>
      </c>
      <c r="G267" s="15"/>
      <c r="H267" s="203">
        <v>44.393999999999998</v>
      </c>
      <c r="I267" s="204"/>
      <c r="J267" s="15"/>
      <c r="K267" s="15"/>
      <c r="L267" s="200"/>
      <c r="M267" s="205"/>
      <c r="N267" s="206"/>
      <c r="O267" s="206"/>
      <c r="P267" s="206"/>
      <c r="Q267" s="206"/>
      <c r="R267" s="206"/>
      <c r="S267" s="206"/>
      <c r="T267" s="207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01" t="s">
        <v>147</v>
      </c>
      <c r="AU267" s="201" t="s">
        <v>146</v>
      </c>
      <c r="AV267" s="15" t="s">
        <v>145</v>
      </c>
      <c r="AW267" s="15" t="s">
        <v>30</v>
      </c>
      <c r="AX267" s="15" t="s">
        <v>80</v>
      </c>
      <c r="AY267" s="201" t="s">
        <v>137</v>
      </c>
    </row>
    <row r="268" s="2" customFormat="1" ht="44.25" customHeight="1">
      <c r="A268" s="37"/>
      <c r="B268" s="170"/>
      <c r="C268" s="171" t="s">
        <v>337</v>
      </c>
      <c r="D268" s="171" t="s">
        <v>140</v>
      </c>
      <c r="E268" s="172" t="s">
        <v>338</v>
      </c>
      <c r="F268" s="173" t="s">
        <v>339</v>
      </c>
      <c r="G268" s="174" t="s">
        <v>143</v>
      </c>
      <c r="H268" s="175">
        <v>44.393999999999998</v>
      </c>
      <c r="I268" s="176"/>
      <c r="J268" s="177">
        <f>ROUND(I268*H268,2)</f>
        <v>0</v>
      </c>
      <c r="K268" s="173" t="s">
        <v>144</v>
      </c>
      <c r="L268" s="38"/>
      <c r="M268" s="178" t="s">
        <v>1</v>
      </c>
      <c r="N268" s="179" t="s">
        <v>39</v>
      </c>
      <c r="O268" s="76"/>
      <c r="P268" s="180">
        <f>O268*H268</f>
        <v>0</v>
      </c>
      <c r="Q268" s="180">
        <v>0</v>
      </c>
      <c r="R268" s="180">
        <f>Q268*H268</f>
        <v>0</v>
      </c>
      <c r="S268" s="180">
        <v>0</v>
      </c>
      <c r="T268" s="18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82" t="s">
        <v>188</v>
      </c>
      <c r="AT268" s="182" t="s">
        <v>140</v>
      </c>
      <c r="AU268" s="182" t="s">
        <v>146</v>
      </c>
      <c r="AY268" s="18" t="s">
        <v>137</v>
      </c>
      <c r="BE268" s="183">
        <f>IF(N268="základní",J268,0)</f>
        <v>0</v>
      </c>
      <c r="BF268" s="183">
        <f>IF(N268="snížená",J268,0)</f>
        <v>0</v>
      </c>
      <c r="BG268" s="183">
        <f>IF(N268="zákl. přenesená",J268,0)</f>
        <v>0</v>
      </c>
      <c r="BH268" s="183">
        <f>IF(N268="sníž. přenesená",J268,0)</f>
        <v>0</v>
      </c>
      <c r="BI268" s="183">
        <f>IF(N268="nulová",J268,0)</f>
        <v>0</v>
      </c>
      <c r="BJ268" s="18" t="s">
        <v>146</v>
      </c>
      <c r="BK268" s="183">
        <f>ROUND(I268*H268,2)</f>
        <v>0</v>
      </c>
      <c r="BL268" s="18" t="s">
        <v>188</v>
      </c>
      <c r="BM268" s="182" t="s">
        <v>340</v>
      </c>
    </row>
    <row r="269" s="13" customFormat="1">
      <c r="A269" s="13"/>
      <c r="B269" s="184"/>
      <c r="C269" s="13"/>
      <c r="D269" s="185" t="s">
        <v>147</v>
      </c>
      <c r="E269" s="186" t="s">
        <v>1</v>
      </c>
      <c r="F269" s="187" t="s">
        <v>156</v>
      </c>
      <c r="G269" s="13"/>
      <c r="H269" s="186" t="s">
        <v>1</v>
      </c>
      <c r="I269" s="188"/>
      <c r="J269" s="13"/>
      <c r="K269" s="13"/>
      <c r="L269" s="184"/>
      <c r="M269" s="189"/>
      <c r="N269" s="190"/>
      <c r="O269" s="190"/>
      <c r="P269" s="190"/>
      <c r="Q269" s="190"/>
      <c r="R269" s="190"/>
      <c r="S269" s="190"/>
      <c r="T269" s="19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86" t="s">
        <v>147</v>
      </c>
      <c r="AU269" s="186" t="s">
        <v>146</v>
      </c>
      <c r="AV269" s="13" t="s">
        <v>80</v>
      </c>
      <c r="AW269" s="13" t="s">
        <v>30</v>
      </c>
      <c r="AX269" s="13" t="s">
        <v>73</v>
      </c>
      <c r="AY269" s="186" t="s">
        <v>137</v>
      </c>
    </row>
    <row r="270" s="13" customFormat="1">
      <c r="A270" s="13"/>
      <c r="B270" s="184"/>
      <c r="C270" s="13"/>
      <c r="D270" s="185" t="s">
        <v>147</v>
      </c>
      <c r="E270" s="186" t="s">
        <v>1</v>
      </c>
      <c r="F270" s="187" t="s">
        <v>148</v>
      </c>
      <c r="G270" s="13"/>
      <c r="H270" s="186" t="s">
        <v>1</v>
      </c>
      <c r="I270" s="188"/>
      <c r="J270" s="13"/>
      <c r="K270" s="13"/>
      <c r="L270" s="184"/>
      <c r="M270" s="189"/>
      <c r="N270" s="190"/>
      <c r="O270" s="190"/>
      <c r="P270" s="190"/>
      <c r="Q270" s="190"/>
      <c r="R270" s="190"/>
      <c r="S270" s="190"/>
      <c r="T270" s="19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86" t="s">
        <v>147</v>
      </c>
      <c r="AU270" s="186" t="s">
        <v>146</v>
      </c>
      <c r="AV270" s="13" t="s">
        <v>80</v>
      </c>
      <c r="AW270" s="13" t="s">
        <v>30</v>
      </c>
      <c r="AX270" s="13" t="s">
        <v>73</v>
      </c>
      <c r="AY270" s="186" t="s">
        <v>137</v>
      </c>
    </row>
    <row r="271" s="14" customFormat="1">
      <c r="A271" s="14"/>
      <c r="B271" s="192"/>
      <c r="C271" s="14"/>
      <c r="D271" s="185" t="s">
        <v>147</v>
      </c>
      <c r="E271" s="193" t="s">
        <v>1</v>
      </c>
      <c r="F271" s="194" t="s">
        <v>335</v>
      </c>
      <c r="G271" s="14"/>
      <c r="H271" s="195">
        <v>29.904</v>
      </c>
      <c r="I271" s="196"/>
      <c r="J271" s="14"/>
      <c r="K271" s="14"/>
      <c r="L271" s="192"/>
      <c r="M271" s="197"/>
      <c r="N271" s="198"/>
      <c r="O271" s="198"/>
      <c r="P271" s="198"/>
      <c r="Q271" s="198"/>
      <c r="R271" s="198"/>
      <c r="S271" s="198"/>
      <c r="T271" s="19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193" t="s">
        <v>147</v>
      </c>
      <c r="AU271" s="193" t="s">
        <v>146</v>
      </c>
      <c r="AV271" s="14" t="s">
        <v>146</v>
      </c>
      <c r="AW271" s="14" t="s">
        <v>30</v>
      </c>
      <c r="AX271" s="14" t="s">
        <v>73</v>
      </c>
      <c r="AY271" s="193" t="s">
        <v>137</v>
      </c>
    </row>
    <row r="272" s="13" customFormat="1">
      <c r="A272" s="13"/>
      <c r="B272" s="184"/>
      <c r="C272" s="13"/>
      <c r="D272" s="185" t="s">
        <v>147</v>
      </c>
      <c r="E272" s="186" t="s">
        <v>1</v>
      </c>
      <c r="F272" s="187" t="s">
        <v>150</v>
      </c>
      <c r="G272" s="13"/>
      <c r="H272" s="186" t="s">
        <v>1</v>
      </c>
      <c r="I272" s="188"/>
      <c r="J272" s="13"/>
      <c r="K272" s="13"/>
      <c r="L272" s="184"/>
      <c r="M272" s="189"/>
      <c r="N272" s="190"/>
      <c r="O272" s="190"/>
      <c r="P272" s="190"/>
      <c r="Q272" s="190"/>
      <c r="R272" s="190"/>
      <c r="S272" s="190"/>
      <c r="T272" s="19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86" t="s">
        <v>147</v>
      </c>
      <c r="AU272" s="186" t="s">
        <v>146</v>
      </c>
      <c r="AV272" s="13" t="s">
        <v>80</v>
      </c>
      <c r="AW272" s="13" t="s">
        <v>30</v>
      </c>
      <c r="AX272" s="13" t="s">
        <v>73</v>
      </c>
      <c r="AY272" s="186" t="s">
        <v>137</v>
      </c>
    </row>
    <row r="273" s="14" customFormat="1">
      <c r="A273" s="14"/>
      <c r="B273" s="192"/>
      <c r="C273" s="14"/>
      <c r="D273" s="185" t="s">
        <v>147</v>
      </c>
      <c r="E273" s="193" t="s">
        <v>1</v>
      </c>
      <c r="F273" s="194" t="s">
        <v>336</v>
      </c>
      <c r="G273" s="14"/>
      <c r="H273" s="195">
        <v>14.49</v>
      </c>
      <c r="I273" s="196"/>
      <c r="J273" s="14"/>
      <c r="K273" s="14"/>
      <c r="L273" s="192"/>
      <c r="M273" s="197"/>
      <c r="N273" s="198"/>
      <c r="O273" s="198"/>
      <c r="P273" s="198"/>
      <c r="Q273" s="198"/>
      <c r="R273" s="198"/>
      <c r="S273" s="198"/>
      <c r="T273" s="19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193" t="s">
        <v>147</v>
      </c>
      <c r="AU273" s="193" t="s">
        <v>146</v>
      </c>
      <c r="AV273" s="14" t="s">
        <v>146</v>
      </c>
      <c r="AW273" s="14" t="s">
        <v>30</v>
      </c>
      <c r="AX273" s="14" t="s">
        <v>73</v>
      </c>
      <c r="AY273" s="193" t="s">
        <v>137</v>
      </c>
    </row>
    <row r="274" s="15" customFormat="1">
      <c r="A274" s="15"/>
      <c r="B274" s="200"/>
      <c r="C274" s="15"/>
      <c r="D274" s="185" t="s">
        <v>147</v>
      </c>
      <c r="E274" s="201" t="s">
        <v>1</v>
      </c>
      <c r="F274" s="202" t="s">
        <v>152</v>
      </c>
      <c r="G274" s="15"/>
      <c r="H274" s="203">
        <v>44.393999999999998</v>
      </c>
      <c r="I274" s="204"/>
      <c r="J274" s="15"/>
      <c r="K274" s="15"/>
      <c r="L274" s="200"/>
      <c r="M274" s="205"/>
      <c r="N274" s="206"/>
      <c r="O274" s="206"/>
      <c r="P274" s="206"/>
      <c r="Q274" s="206"/>
      <c r="R274" s="206"/>
      <c r="S274" s="206"/>
      <c r="T274" s="207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01" t="s">
        <v>147</v>
      </c>
      <c r="AU274" s="201" t="s">
        <v>146</v>
      </c>
      <c r="AV274" s="15" t="s">
        <v>145</v>
      </c>
      <c r="AW274" s="15" t="s">
        <v>30</v>
      </c>
      <c r="AX274" s="15" t="s">
        <v>80</v>
      </c>
      <c r="AY274" s="201" t="s">
        <v>137</v>
      </c>
    </row>
    <row r="275" s="12" customFormat="1" ht="22.8" customHeight="1">
      <c r="A275" s="12"/>
      <c r="B275" s="157"/>
      <c r="C275" s="12"/>
      <c r="D275" s="158" t="s">
        <v>72</v>
      </c>
      <c r="E275" s="168" t="s">
        <v>341</v>
      </c>
      <c r="F275" s="168" t="s">
        <v>342</v>
      </c>
      <c r="G275" s="12"/>
      <c r="H275" s="12"/>
      <c r="I275" s="160"/>
      <c r="J275" s="169">
        <f>BK275</f>
        <v>0</v>
      </c>
      <c r="K275" s="12"/>
      <c r="L275" s="157"/>
      <c r="M275" s="162"/>
      <c r="N275" s="163"/>
      <c r="O275" s="163"/>
      <c r="P275" s="164">
        <f>SUM(P276:P323)</f>
        <v>0</v>
      </c>
      <c r="Q275" s="163"/>
      <c r="R275" s="164">
        <f>SUM(R276:R323)</f>
        <v>0</v>
      </c>
      <c r="S275" s="163"/>
      <c r="T275" s="165">
        <f>SUM(T276:T323)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158" t="s">
        <v>146</v>
      </c>
      <c r="AT275" s="166" t="s">
        <v>72</v>
      </c>
      <c r="AU275" s="166" t="s">
        <v>80</v>
      </c>
      <c r="AY275" s="158" t="s">
        <v>137</v>
      </c>
      <c r="BK275" s="167">
        <f>SUM(BK276:BK323)</f>
        <v>0</v>
      </c>
    </row>
    <row r="276" s="2" customFormat="1" ht="24.15" customHeight="1">
      <c r="A276" s="37"/>
      <c r="B276" s="170"/>
      <c r="C276" s="171" t="s">
        <v>248</v>
      </c>
      <c r="D276" s="171" t="s">
        <v>140</v>
      </c>
      <c r="E276" s="172" t="s">
        <v>343</v>
      </c>
      <c r="F276" s="173" t="s">
        <v>344</v>
      </c>
      <c r="G276" s="174" t="s">
        <v>143</v>
      </c>
      <c r="H276" s="175">
        <v>198</v>
      </c>
      <c r="I276" s="176"/>
      <c r="J276" s="177">
        <f>ROUND(I276*H276,2)</f>
        <v>0</v>
      </c>
      <c r="K276" s="173" t="s">
        <v>144</v>
      </c>
      <c r="L276" s="38"/>
      <c r="M276" s="178" t="s">
        <v>1</v>
      </c>
      <c r="N276" s="179" t="s">
        <v>39</v>
      </c>
      <c r="O276" s="76"/>
      <c r="P276" s="180">
        <f>O276*H276</f>
        <v>0</v>
      </c>
      <c r="Q276" s="180">
        <v>0</v>
      </c>
      <c r="R276" s="180">
        <f>Q276*H276</f>
        <v>0</v>
      </c>
      <c r="S276" s="180">
        <v>0</v>
      </c>
      <c r="T276" s="18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82" t="s">
        <v>188</v>
      </c>
      <c r="AT276" s="182" t="s">
        <v>140</v>
      </c>
      <c r="AU276" s="182" t="s">
        <v>146</v>
      </c>
      <c r="AY276" s="18" t="s">
        <v>137</v>
      </c>
      <c r="BE276" s="183">
        <f>IF(N276="základní",J276,0)</f>
        <v>0</v>
      </c>
      <c r="BF276" s="183">
        <f>IF(N276="snížená",J276,0)</f>
        <v>0</v>
      </c>
      <c r="BG276" s="183">
        <f>IF(N276="zákl. přenesená",J276,0)</f>
        <v>0</v>
      </c>
      <c r="BH276" s="183">
        <f>IF(N276="sníž. přenesená",J276,0)</f>
        <v>0</v>
      </c>
      <c r="BI276" s="183">
        <f>IF(N276="nulová",J276,0)</f>
        <v>0</v>
      </c>
      <c r="BJ276" s="18" t="s">
        <v>146</v>
      </c>
      <c r="BK276" s="183">
        <f>ROUND(I276*H276,2)</f>
        <v>0</v>
      </c>
      <c r="BL276" s="18" t="s">
        <v>188</v>
      </c>
      <c r="BM276" s="182" t="s">
        <v>345</v>
      </c>
    </row>
    <row r="277" s="13" customFormat="1">
      <c r="A277" s="13"/>
      <c r="B277" s="184"/>
      <c r="C277" s="13"/>
      <c r="D277" s="185" t="s">
        <v>147</v>
      </c>
      <c r="E277" s="186" t="s">
        <v>1</v>
      </c>
      <c r="F277" s="187" t="s">
        <v>346</v>
      </c>
      <c r="G277" s="13"/>
      <c r="H277" s="186" t="s">
        <v>1</v>
      </c>
      <c r="I277" s="188"/>
      <c r="J277" s="13"/>
      <c r="K277" s="13"/>
      <c r="L277" s="184"/>
      <c r="M277" s="189"/>
      <c r="N277" s="190"/>
      <c r="O277" s="190"/>
      <c r="P277" s="190"/>
      <c r="Q277" s="190"/>
      <c r="R277" s="190"/>
      <c r="S277" s="190"/>
      <c r="T277" s="19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86" t="s">
        <v>147</v>
      </c>
      <c r="AU277" s="186" t="s">
        <v>146</v>
      </c>
      <c r="AV277" s="13" t="s">
        <v>80</v>
      </c>
      <c r="AW277" s="13" t="s">
        <v>30</v>
      </c>
      <c r="AX277" s="13" t="s">
        <v>73</v>
      </c>
      <c r="AY277" s="186" t="s">
        <v>137</v>
      </c>
    </row>
    <row r="278" s="13" customFormat="1">
      <c r="A278" s="13"/>
      <c r="B278" s="184"/>
      <c r="C278" s="13"/>
      <c r="D278" s="185" t="s">
        <v>147</v>
      </c>
      <c r="E278" s="186" t="s">
        <v>1</v>
      </c>
      <c r="F278" s="187" t="s">
        <v>148</v>
      </c>
      <c r="G278" s="13"/>
      <c r="H278" s="186" t="s">
        <v>1</v>
      </c>
      <c r="I278" s="188"/>
      <c r="J278" s="13"/>
      <c r="K278" s="13"/>
      <c r="L278" s="184"/>
      <c r="M278" s="189"/>
      <c r="N278" s="190"/>
      <c r="O278" s="190"/>
      <c r="P278" s="190"/>
      <c r="Q278" s="190"/>
      <c r="R278" s="190"/>
      <c r="S278" s="190"/>
      <c r="T278" s="19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86" t="s">
        <v>147</v>
      </c>
      <c r="AU278" s="186" t="s">
        <v>146</v>
      </c>
      <c r="AV278" s="13" t="s">
        <v>80</v>
      </c>
      <c r="AW278" s="13" t="s">
        <v>30</v>
      </c>
      <c r="AX278" s="13" t="s">
        <v>73</v>
      </c>
      <c r="AY278" s="186" t="s">
        <v>137</v>
      </c>
    </row>
    <row r="279" s="14" customFormat="1">
      <c r="A279" s="14"/>
      <c r="B279" s="192"/>
      <c r="C279" s="14"/>
      <c r="D279" s="185" t="s">
        <v>147</v>
      </c>
      <c r="E279" s="193" t="s">
        <v>1</v>
      </c>
      <c r="F279" s="194" t="s">
        <v>347</v>
      </c>
      <c r="G279" s="14"/>
      <c r="H279" s="195">
        <v>144</v>
      </c>
      <c r="I279" s="196"/>
      <c r="J279" s="14"/>
      <c r="K279" s="14"/>
      <c r="L279" s="192"/>
      <c r="M279" s="197"/>
      <c r="N279" s="198"/>
      <c r="O279" s="198"/>
      <c r="P279" s="198"/>
      <c r="Q279" s="198"/>
      <c r="R279" s="198"/>
      <c r="S279" s="198"/>
      <c r="T279" s="19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193" t="s">
        <v>147</v>
      </c>
      <c r="AU279" s="193" t="s">
        <v>146</v>
      </c>
      <c r="AV279" s="14" t="s">
        <v>146</v>
      </c>
      <c r="AW279" s="14" t="s">
        <v>30</v>
      </c>
      <c r="AX279" s="14" t="s">
        <v>73</v>
      </c>
      <c r="AY279" s="193" t="s">
        <v>137</v>
      </c>
    </row>
    <row r="280" s="13" customFormat="1">
      <c r="A280" s="13"/>
      <c r="B280" s="184"/>
      <c r="C280" s="13"/>
      <c r="D280" s="185" t="s">
        <v>147</v>
      </c>
      <c r="E280" s="186" t="s">
        <v>1</v>
      </c>
      <c r="F280" s="187" t="s">
        <v>150</v>
      </c>
      <c r="G280" s="13"/>
      <c r="H280" s="186" t="s">
        <v>1</v>
      </c>
      <c r="I280" s="188"/>
      <c r="J280" s="13"/>
      <c r="K280" s="13"/>
      <c r="L280" s="184"/>
      <c r="M280" s="189"/>
      <c r="N280" s="190"/>
      <c r="O280" s="190"/>
      <c r="P280" s="190"/>
      <c r="Q280" s="190"/>
      <c r="R280" s="190"/>
      <c r="S280" s="190"/>
      <c r="T280" s="19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86" t="s">
        <v>147</v>
      </c>
      <c r="AU280" s="186" t="s">
        <v>146</v>
      </c>
      <c r="AV280" s="13" t="s">
        <v>80</v>
      </c>
      <c r="AW280" s="13" t="s">
        <v>30</v>
      </c>
      <c r="AX280" s="13" t="s">
        <v>73</v>
      </c>
      <c r="AY280" s="186" t="s">
        <v>137</v>
      </c>
    </row>
    <row r="281" s="14" customFormat="1">
      <c r="A281" s="14"/>
      <c r="B281" s="192"/>
      <c r="C281" s="14"/>
      <c r="D281" s="185" t="s">
        <v>147</v>
      </c>
      <c r="E281" s="193" t="s">
        <v>1</v>
      </c>
      <c r="F281" s="194" t="s">
        <v>348</v>
      </c>
      <c r="G281" s="14"/>
      <c r="H281" s="195">
        <v>54</v>
      </c>
      <c r="I281" s="196"/>
      <c r="J281" s="14"/>
      <c r="K281" s="14"/>
      <c r="L281" s="192"/>
      <c r="M281" s="197"/>
      <c r="N281" s="198"/>
      <c r="O281" s="198"/>
      <c r="P281" s="198"/>
      <c r="Q281" s="198"/>
      <c r="R281" s="198"/>
      <c r="S281" s="198"/>
      <c r="T281" s="19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193" t="s">
        <v>147</v>
      </c>
      <c r="AU281" s="193" t="s">
        <v>146</v>
      </c>
      <c r="AV281" s="14" t="s">
        <v>146</v>
      </c>
      <c r="AW281" s="14" t="s">
        <v>30</v>
      </c>
      <c r="AX281" s="14" t="s">
        <v>73</v>
      </c>
      <c r="AY281" s="193" t="s">
        <v>137</v>
      </c>
    </row>
    <row r="282" s="15" customFormat="1">
      <c r="A282" s="15"/>
      <c r="B282" s="200"/>
      <c r="C282" s="15"/>
      <c r="D282" s="185" t="s">
        <v>147</v>
      </c>
      <c r="E282" s="201" t="s">
        <v>1</v>
      </c>
      <c r="F282" s="202" t="s">
        <v>152</v>
      </c>
      <c r="G282" s="15"/>
      <c r="H282" s="203">
        <v>198</v>
      </c>
      <c r="I282" s="204"/>
      <c r="J282" s="15"/>
      <c r="K282" s="15"/>
      <c r="L282" s="200"/>
      <c r="M282" s="205"/>
      <c r="N282" s="206"/>
      <c r="O282" s="206"/>
      <c r="P282" s="206"/>
      <c r="Q282" s="206"/>
      <c r="R282" s="206"/>
      <c r="S282" s="206"/>
      <c r="T282" s="207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01" t="s">
        <v>147</v>
      </c>
      <c r="AU282" s="201" t="s">
        <v>146</v>
      </c>
      <c r="AV282" s="15" t="s">
        <v>145</v>
      </c>
      <c r="AW282" s="15" t="s">
        <v>30</v>
      </c>
      <c r="AX282" s="15" t="s">
        <v>80</v>
      </c>
      <c r="AY282" s="201" t="s">
        <v>137</v>
      </c>
    </row>
    <row r="283" s="2" customFormat="1" ht="16.5" customHeight="1">
      <c r="A283" s="37"/>
      <c r="B283" s="170"/>
      <c r="C283" s="208" t="s">
        <v>349</v>
      </c>
      <c r="D283" s="208" t="s">
        <v>169</v>
      </c>
      <c r="E283" s="209" t="s">
        <v>350</v>
      </c>
      <c r="F283" s="210" t="s">
        <v>351</v>
      </c>
      <c r="G283" s="211" t="s">
        <v>143</v>
      </c>
      <c r="H283" s="212">
        <v>207.90000000000001</v>
      </c>
      <c r="I283" s="213"/>
      <c r="J283" s="214">
        <f>ROUND(I283*H283,2)</f>
        <v>0</v>
      </c>
      <c r="K283" s="210" t="s">
        <v>144</v>
      </c>
      <c r="L283" s="215"/>
      <c r="M283" s="216" t="s">
        <v>1</v>
      </c>
      <c r="N283" s="217" t="s">
        <v>39</v>
      </c>
      <c r="O283" s="76"/>
      <c r="P283" s="180">
        <f>O283*H283</f>
        <v>0</v>
      </c>
      <c r="Q283" s="180">
        <v>0</v>
      </c>
      <c r="R283" s="180">
        <f>Q283*H283</f>
        <v>0</v>
      </c>
      <c r="S283" s="180">
        <v>0</v>
      </c>
      <c r="T283" s="181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82" t="s">
        <v>157</v>
      </c>
      <c r="AT283" s="182" t="s">
        <v>169</v>
      </c>
      <c r="AU283" s="182" t="s">
        <v>146</v>
      </c>
      <c r="AY283" s="18" t="s">
        <v>137</v>
      </c>
      <c r="BE283" s="183">
        <f>IF(N283="základní",J283,0)</f>
        <v>0</v>
      </c>
      <c r="BF283" s="183">
        <f>IF(N283="snížená",J283,0)</f>
        <v>0</v>
      </c>
      <c r="BG283" s="183">
        <f>IF(N283="zákl. přenesená",J283,0)</f>
        <v>0</v>
      </c>
      <c r="BH283" s="183">
        <f>IF(N283="sníž. přenesená",J283,0)</f>
        <v>0</v>
      </c>
      <c r="BI283" s="183">
        <f>IF(N283="nulová",J283,0)</f>
        <v>0</v>
      </c>
      <c r="BJ283" s="18" t="s">
        <v>146</v>
      </c>
      <c r="BK283" s="183">
        <f>ROUND(I283*H283,2)</f>
        <v>0</v>
      </c>
      <c r="BL283" s="18" t="s">
        <v>188</v>
      </c>
      <c r="BM283" s="182" t="s">
        <v>352</v>
      </c>
    </row>
    <row r="284" s="14" customFormat="1">
      <c r="A284" s="14"/>
      <c r="B284" s="192"/>
      <c r="C284" s="14"/>
      <c r="D284" s="185" t="s">
        <v>147</v>
      </c>
      <c r="E284" s="193" t="s">
        <v>1</v>
      </c>
      <c r="F284" s="194" t="s">
        <v>353</v>
      </c>
      <c r="G284" s="14"/>
      <c r="H284" s="195">
        <v>207.90000000000001</v>
      </c>
      <c r="I284" s="196"/>
      <c r="J284" s="14"/>
      <c r="K284" s="14"/>
      <c r="L284" s="192"/>
      <c r="M284" s="197"/>
      <c r="N284" s="198"/>
      <c r="O284" s="198"/>
      <c r="P284" s="198"/>
      <c r="Q284" s="198"/>
      <c r="R284" s="198"/>
      <c r="S284" s="198"/>
      <c r="T284" s="19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193" t="s">
        <v>147</v>
      </c>
      <c r="AU284" s="193" t="s">
        <v>146</v>
      </c>
      <c r="AV284" s="14" t="s">
        <v>146</v>
      </c>
      <c r="AW284" s="14" t="s">
        <v>30</v>
      </c>
      <c r="AX284" s="14" t="s">
        <v>73</v>
      </c>
      <c r="AY284" s="193" t="s">
        <v>137</v>
      </c>
    </row>
    <row r="285" s="15" customFormat="1">
      <c r="A285" s="15"/>
      <c r="B285" s="200"/>
      <c r="C285" s="15"/>
      <c r="D285" s="185" t="s">
        <v>147</v>
      </c>
      <c r="E285" s="201" t="s">
        <v>1</v>
      </c>
      <c r="F285" s="202" t="s">
        <v>152</v>
      </c>
      <c r="G285" s="15"/>
      <c r="H285" s="203">
        <v>207.90000000000001</v>
      </c>
      <c r="I285" s="204"/>
      <c r="J285" s="15"/>
      <c r="K285" s="15"/>
      <c r="L285" s="200"/>
      <c r="M285" s="205"/>
      <c r="N285" s="206"/>
      <c r="O285" s="206"/>
      <c r="P285" s="206"/>
      <c r="Q285" s="206"/>
      <c r="R285" s="206"/>
      <c r="S285" s="206"/>
      <c r="T285" s="207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01" t="s">
        <v>147</v>
      </c>
      <c r="AU285" s="201" t="s">
        <v>146</v>
      </c>
      <c r="AV285" s="15" t="s">
        <v>145</v>
      </c>
      <c r="AW285" s="15" t="s">
        <v>30</v>
      </c>
      <c r="AX285" s="15" t="s">
        <v>80</v>
      </c>
      <c r="AY285" s="201" t="s">
        <v>137</v>
      </c>
    </row>
    <row r="286" s="2" customFormat="1" ht="44.25" customHeight="1">
      <c r="A286" s="37"/>
      <c r="B286" s="170"/>
      <c r="C286" s="171" t="s">
        <v>253</v>
      </c>
      <c r="D286" s="171" t="s">
        <v>140</v>
      </c>
      <c r="E286" s="172" t="s">
        <v>354</v>
      </c>
      <c r="F286" s="173" t="s">
        <v>355</v>
      </c>
      <c r="G286" s="174" t="s">
        <v>143</v>
      </c>
      <c r="H286" s="175">
        <v>110.19</v>
      </c>
      <c r="I286" s="176"/>
      <c r="J286" s="177">
        <f>ROUND(I286*H286,2)</f>
        <v>0</v>
      </c>
      <c r="K286" s="173" t="s">
        <v>144</v>
      </c>
      <c r="L286" s="38"/>
      <c r="M286" s="178" t="s">
        <v>1</v>
      </c>
      <c r="N286" s="179" t="s">
        <v>39</v>
      </c>
      <c r="O286" s="76"/>
      <c r="P286" s="180">
        <f>O286*H286</f>
        <v>0</v>
      </c>
      <c r="Q286" s="180">
        <v>0</v>
      </c>
      <c r="R286" s="180">
        <f>Q286*H286</f>
        <v>0</v>
      </c>
      <c r="S286" s="180">
        <v>0</v>
      </c>
      <c r="T286" s="181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82" t="s">
        <v>188</v>
      </c>
      <c r="AT286" s="182" t="s">
        <v>140</v>
      </c>
      <c r="AU286" s="182" t="s">
        <v>146</v>
      </c>
      <c r="AY286" s="18" t="s">
        <v>137</v>
      </c>
      <c r="BE286" s="183">
        <f>IF(N286="základní",J286,0)</f>
        <v>0</v>
      </c>
      <c r="BF286" s="183">
        <f>IF(N286="snížená",J286,0)</f>
        <v>0</v>
      </c>
      <c r="BG286" s="183">
        <f>IF(N286="zákl. přenesená",J286,0)</f>
        <v>0</v>
      </c>
      <c r="BH286" s="183">
        <f>IF(N286="sníž. přenesená",J286,0)</f>
        <v>0</v>
      </c>
      <c r="BI286" s="183">
        <f>IF(N286="nulová",J286,0)</f>
        <v>0</v>
      </c>
      <c r="BJ286" s="18" t="s">
        <v>146</v>
      </c>
      <c r="BK286" s="183">
        <f>ROUND(I286*H286,2)</f>
        <v>0</v>
      </c>
      <c r="BL286" s="18" t="s">
        <v>188</v>
      </c>
      <c r="BM286" s="182" t="s">
        <v>356</v>
      </c>
    </row>
    <row r="287" s="13" customFormat="1">
      <c r="A287" s="13"/>
      <c r="B287" s="184"/>
      <c r="C287" s="13"/>
      <c r="D287" s="185" t="s">
        <v>147</v>
      </c>
      <c r="E287" s="186" t="s">
        <v>1</v>
      </c>
      <c r="F287" s="187" t="s">
        <v>161</v>
      </c>
      <c r="G287" s="13"/>
      <c r="H287" s="186" t="s">
        <v>1</v>
      </c>
      <c r="I287" s="188"/>
      <c r="J287" s="13"/>
      <c r="K287" s="13"/>
      <c r="L287" s="184"/>
      <c r="M287" s="189"/>
      <c r="N287" s="190"/>
      <c r="O287" s="190"/>
      <c r="P287" s="190"/>
      <c r="Q287" s="190"/>
      <c r="R287" s="190"/>
      <c r="S287" s="190"/>
      <c r="T287" s="19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86" t="s">
        <v>147</v>
      </c>
      <c r="AU287" s="186" t="s">
        <v>146</v>
      </c>
      <c r="AV287" s="13" t="s">
        <v>80</v>
      </c>
      <c r="AW287" s="13" t="s">
        <v>30</v>
      </c>
      <c r="AX287" s="13" t="s">
        <v>73</v>
      </c>
      <c r="AY287" s="186" t="s">
        <v>137</v>
      </c>
    </row>
    <row r="288" s="13" customFormat="1">
      <c r="A288" s="13"/>
      <c r="B288" s="184"/>
      <c r="C288" s="13"/>
      <c r="D288" s="185" t="s">
        <v>147</v>
      </c>
      <c r="E288" s="186" t="s">
        <v>1</v>
      </c>
      <c r="F288" s="187" t="s">
        <v>148</v>
      </c>
      <c r="G288" s="13"/>
      <c r="H288" s="186" t="s">
        <v>1</v>
      </c>
      <c r="I288" s="188"/>
      <c r="J288" s="13"/>
      <c r="K288" s="13"/>
      <c r="L288" s="184"/>
      <c r="M288" s="189"/>
      <c r="N288" s="190"/>
      <c r="O288" s="190"/>
      <c r="P288" s="190"/>
      <c r="Q288" s="190"/>
      <c r="R288" s="190"/>
      <c r="S288" s="190"/>
      <c r="T288" s="19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86" t="s">
        <v>147</v>
      </c>
      <c r="AU288" s="186" t="s">
        <v>146</v>
      </c>
      <c r="AV288" s="13" t="s">
        <v>80</v>
      </c>
      <c r="AW288" s="13" t="s">
        <v>30</v>
      </c>
      <c r="AX288" s="13" t="s">
        <v>73</v>
      </c>
      <c r="AY288" s="186" t="s">
        <v>137</v>
      </c>
    </row>
    <row r="289" s="14" customFormat="1">
      <c r="A289" s="14"/>
      <c r="B289" s="192"/>
      <c r="C289" s="14"/>
      <c r="D289" s="185" t="s">
        <v>147</v>
      </c>
      <c r="E289" s="193" t="s">
        <v>1</v>
      </c>
      <c r="F289" s="194" t="s">
        <v>149</v>
      </c>
      <c r="G289" s="14"/>
      <c r="H289" s="195">
        <v>75.599999999999994</v>
      </c>
      <c r="I289" s="196"/>
      <c r="J289" s="14"/>
      <c r="K289" s="14"/>
      <c r="L289" s="192"/>
      <c r="M289" s="197"/>
      <c r="N289" s="198"/>
      <c r="O289" s="198"/>
      <c r="P289" s="198"/>
      <c r="Q289" s="198"/>
      <c r="R289" s="198"/>
      <c r="S289" s="198"/>
      <c r="T289" s="19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193" t="s">
        <v>147</v>
      </c>
      <c r="AU289" s="193" t="s">
        <v>146</v>
      </c>
      <c r="AV289" s="14" t="s">
        <v>146</v>
      </c>
      <c r="AW289" s="14" t="s">
        <v>30</v>
      </c>
      <c r="AX289" s="14" t="s">
        <v>73</v>
      </c>
      <c r="AY289" s="193" t="s">
        <v>137</v>
      </c>
    </row>
    <row r="290" s="13" customFormat="1">
      <c r="A290" s="13"/>
      <c r="B290" s="184"/>
      <c r="C290" s="13"/>
      <c r="D290" s="185" t="s">
        <v>147</v>
      </c>
      <c r="E290" s="186" t="s">
        <v>1</v>
      </c>
      <c r="F290" s="187" t="s">
        <v>150</v>
      </c>
      <c r="G290" s="13"/>
      <c r="H290" s="186" t="s">
        <v>1</v>
      </c>
      <c r="I290" s="188"/>
      <c r="J290" s="13"/>
      <c r="K290" s="13"/>
      <c r="L290" s="184"/>
      <c r="M290" s="189"/>
      <c r="N290" s="190"/>
      <c r="O290" s="190"/>
      <c r="P290" s="190"/>
      <c r="Q290" s="190"/>
      <c r="R290" s="190"/>
      <c r="S290" s="190"/>
      <c r="T290" s="19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86" t="s">
        <v>147</v>
      </c>
      <c r="AU290" s="186" t="s">
        <v>146</v>
      </c>
      <c r="AV290" s="13" t="s">
        <v>80</v>
      </c>
      <c r="AW290" s="13" t="s">
        <v>30</v>
      </c>
      <c r="AX290" s="13" t="s">
        <v>73</v>
      </c>
      <c r="AY290" s="186" t="s">
        <v>137</v>
      </c>
    </row>
    <row r="291" s="14" customFormat="1">
      <c r="A291" s="14"/>
      <c r="B291" s="192"/>
      <c r="C291" s="14"/>
      <c r="D291" s="185" t="s">
        <v>147</v>
      </c>
      <c r="E291" s="193" t="s">
        <v>1</v>
      </c>
      <c r="F291" s="194" t="s">
        <v>151</v>
      </c>
      <c r="G291" s="14"/>
      <c r="H291" s="195">
        <v>34.590000000000003</v>
      </c>
      <c r="I291" s="196"/>
      <c r="J291" s="14"/>
      <c r="K291" s="14"/>
      <c r="L291" s="192"/>
      <c r="M291" s="197"/>
      <c r="N291" s="198"/>
      <c r="O291" s="198"/>
      <c r="P291" s="198"/>
      <c r="Q291" s="198"/>
      <c r="R291" s="198"/>
      <c r="S291" s="198"/>
      <c r="T291" s="19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193" t="s">
        <v>147</v>
      </c>
      <c r="AU291" s="193" t="s">
        <v>146</v>
      </c>
      <c r="AV291" s="14" t="s">
        <v>146</v>
      </c>
      <c r="AW291" s="14" t="s">
        <v>30</v>
      </c>
      <c r="AX291" s="14" t="s">
        <v>73</v>
      </c>
      <c r="AY291" s="193" t="s">
        <v>137</v>
      </c>
    </row>
    <row r="292" s="15" customFormat="1">
      <c r="A292" s="15"/>
      <c r="B292" s="200"/>
      <c r="C292" s="15"/>
      <c r="D292" s="185" t="s">
        <v>147</v>
      </c>
      <c r="E292" s="201" t="s">
        <v>1</v>
      </c>
      <c r="F292" s="202" t="s">
        <v>152</v>
      </c>
      <c r="G292" s="15"/>
      <c r="H292" s="203">
        <v>110.19</v>
      </c>
      <c r="I292" s="204"/>
      <c r="J292" s="15"/>
      <c r="K292" s="15"/>
      <c r="L292" s="200"/>
      <c r="M292" s="205"/>
      <c r="N292" s="206"/>
      <c r="O292" s="206"/>
      <c r="P292" s="206"/>
      <c r="Q292" s="206"/>
      <c r="R292" s="206"/>
      <c r="S292" s="206"/>
      <c r="T292" s="207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01" t="s">
        <v>147</v>
      </c>
      <c r="AU292" s="201" t="s">
        <v>146</v>
      </c>
      <c r="AV292" s="15" t="s">
        <v>145</v>
      </c>
      <c r="AW292" s="15" t="s">
        <v>30</v>
      </c>
      <c r="AX292" s="15" t="s">
        <v>80</v>
      </c>
      <c r="AY292" s="201" t="s">
        <v>137</v>
      </c>
    </row>
    <row r="293" s="2" customFormat="1" ht="16.5" customHeight="1">
      <c r="A293" s="37"/>
      <c r="B293" s="170"/>
      <c r="C293" s="208" t="s">
        <v>357</v>
      </c>
      <c r="D293" s="208" t="s">
        <v>169</v>
      </c>
      <c r="E293" s="209" t="s">
        <v>350</v>
      </c>
      <c r="F293" s="210" t="s">
        <v>351</v>
      </c>
      <c r="G293" s="211" t="s">
        <v>143</v>
      </c>
      <c r="H293" s="212">
        <v>115.7</v>
      </c>
      <c r="I293" s="213"/>
      <c r="J293" s="214">
        <f>ROUND(I293*H293,2)</f>
        <v>0</v>
      </c>
      <c r="K293" s="210" t="s">
        <v>144</v>
      </c>
      <c r="L293" s="215"/>
      <c r="M293" s="216" t="s">
        <v>1</v>
      </c>
      <c r="N293" s="217" t="s">
        <v>39</v>
      </c>
      <c r="O293" s="76"/>
      <c r="P293" s="180">
        <f>O293*H293</f>
        <v>0</v>
      </c>
      <c r="Q293" s="180">
        <v>0</v>
      </c>
      <c r="R293" s="180">
        <f>Q293*H293</f>
        <v>0</v>
      </c>
      <c r="S293" s="180">
        <v>0</v>
      </c>
      <c r="T293" s="181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82" t="s">
        <v>157</v>
      </c>
      <c r="AT293" s="182" t="s">
        <v>169</v>
      </c>
      <c r="AU293" s="182" t="s">
        <v>146</v>
      </c>
      <c r="AY293" s="18" t="s">
        <v>137</v>
      </c>
      <c r="BE293" s="183">
        <f>IF(N293="základní",J293,0)</f>
        <v>0</v>
      </c>
      <c r="BF293" s="183">
        <f>IF(N293="snížená",J293,0)</f>
        <v>0</v>
      </c>
      <c r="BG293" s="183">
        <f>IF(N293="zákl. přenesená",J293,0)</f>
        <v>0</v>
      </c>
      <c r="BH293" s="183">
        <f>IF(N293="sníž. přenesená",J293,0)</f>
        <v>0</v>
      </c>
      <c r="BI293" s="183">
        <f>IF(N293="nulová",J293,0)</f>
        <v>0</v>
      </c>
      <c r="BJ293" s="18" t="s">
        <v>146</v>
      </c>
      <c r="BK293" s="183">
        <f>ROUND(I293*H293,2)</f>
        <v>0</v>
      </c>
      <c r="BL293" s="18" t="s">
        <v>188</v>
      </c>
      <c r="BM293" s="182" t="s">
        <v>358</v>
      </c>
    </row>
    <row r="294" s="14" customFormat="1">
      <c r="A294" s="14"/>
      <c r="B294" s="192"/>
      <c r="C294" s="14"/>
      <c r="D294" s="185" t="s">
        <v>147</v>
      </c>
      <c r="E294" s="193" t="s">
        <v>1</v>
      </c>
      <c r="F294" s="194" t="s">
        <v>359</v>
      </c>
      <c r="G294" s="14"/>
      <c r="H294" s="195">
        <v>115.7</v>
      </c>
      <c r="I294" s="196"/>
      <c r="J294" s="14"/>
      <c r="K294" s="14"/>
      <c r="L294" s="192"/>
      <c r="M294" s="197"/>
      <c r="N294" s="198"/>
      <c r="O294" s="198"/>
      <c r="P294" s="198"/>
      <c r="Q294" s="198"/>
      <c r="R294" s="198"/>
      <c r="S294" s="198"/>
      <c r="T294" s="199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193" t="s">
        <v>147</v>
      </c>
      <c r="AU294" s="193" t="s">
        <v>146</v>
      </c>
      <c r="AV294" s="14" t="s">
        <v>146</v>
      </c>
      <c r="AW294" s="14" t="s">
        <v>30</v>
      </c>
      <c r="AX294" s="14" t="s">
        <v>73</v>
      </c>
      <c r="AY294" s="193" t="s">
        <v>137</v>
      </c>
    </row>
    <row r="295" s="15" customFormat="1">
      <c r="A295" s="15"/>
      <c r="B295" s="200"/>
      <c r="C295" s="15"/>
      <c r="D295" s="185" t="s">
        <v>147</v>
      </c>
      <c r="E295" s="201" t="s">
        <v>1</v>
      </c>
      <c r="F295" s="202" t="s">
        <v>152</v>
      </c>
      <c r="G295" s="15"/>
      <c r="H295" s="203">
        <v>115.7</v>
      </c>
      <c r="I295" s="204"/>
      <c r="J295" s="15"/>
      <c r="K295" s="15"/>
      <c r="L295" s="200"/>
      <c r="M295" s="205"/>
      <c r="N295" s="206"/>
      <c r="O295" s="206"/>
      <c r="P295" s="206"/>
      <c r="Q295" s="206"/>
      <c r="R295" s="206"/>
      <c r="S295" s="206"/>
      <c r="T295" s="207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01" t="s">
        <v>147</v>
      </c>
      <c r="AU295" s="201" t="s">
        <v>146</v>
      </c>
      <c r="AV295" s="15" t="s">
        <v>145</v>
      </c>
      <c r="AW295" s="15" t="s">
        <v>30</v>
      </c>
      <c r="AX295" s="15" t="s">
        <v>80</v>
      </c>
      <c r="AY295" s="201" t="s">
        <v>137</v>
      </c>
    </row>
    <row r="296" s="2" customFormat="1" ht="33" customHeight="1">
      <c r="A296" s="37"/>
      <c r="B296" s="170"/>
      <c r="C296" s="171" t="s">
        <v>261</v>
      </c>
      <c r="D296" s="171" t="s">
        <v>140</v>
      </c>
      <c r="E296" s="172" t="s">
        <v>360</v>
      </c>
      <c r="F296" s="173" t="s">
        <v>361</v>
      </c>
      <c r="G296" s="174" t="s">
        <v>143</v>
      </c>
      <c r="H296" s="175">
        <v>31.710000000000001</v>
      </c>
      <c r="I296" s="176"/>
      <c r="J296" s="177">
        <f>ROUND(I296*H296,2)</f>
        <v>0</v>
      </c>
      <c r="K296" s="173" t="s">
        <v>144</v>
      </c>
      <c r="L296" s="38"/>
      <c r="M296" s="178" t="s">
        <v>1</v>
      </c>
      <c r="N296" s="179" t="s">
        <v>39</v>
      </c>
      <c r="O296" s="76"/>
      <c r="P296" s="180">
        <f>O296*H296</f>
        <v>0</v>
      </c>
      <c r="Q296" s="180">
        <v>0</v>
      </c>
      <c r="R296" s="180">
        <f>Q296*H296</f>
        <v>0</v>
      </c>
      <c r="S296" s="180">
        <v>0</v>
      </c>
      <c r="T296" s="181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82" t="s">
        <v>188</v>
      </c>
      <c r="AT296" s="182" t="s">
        <v>140</v>
      </c>
      <c r="AU296" s="182" t="s">
        <v>146</v>
      </c>
      <c r="AY296" s="18" t="s">
        <v>137</v>
      </c>
      <c r="BE296" s="183">
        <f>IF(N296="základní",J296,0)</f>
        <v>0</v>
      </c>
      <c r="BF296" s="183">
        <f>IF(N296="snížená",J296,0)</f>
        <v>0</v>
      </c>
      <c r="BG296" s="183">
        <f>IF(N296="zákl. přenesená",J296,0)</f>
        <v>0</v>
      </c>
      <c r="BH296" s="183">
        <f>IF(N296="sníž. přenesená",J296,0)</f>
        <v>0</v>
      </c>
      <c r="BI296" s="183">
        <f>IF(N296="nulová",J296,0)</f>
        <v>0</v>
      </c>
      <c r="BJ296" s="18" t="s">
        <v>146</v>
      </c>
      <c r="BK296" s="183">
        <f>ROUND(I296*H296,2)</f>
        <v>0</v>
      </c>
      <c r="BL296" s="18" t="s">
        <v>188</v>
      </c>
      <c r="BM296" s="182" t="s">
        <v>362</v>
      </c>
    </row>
    <row r="297" s="13" customFormat="1">
      <c r="A297" s="13"/>
      <c r="B297" s="184"/>
      <c r="C297" s="13"/>
      <c r="D297" s="185" t="s">
        <v>147</v>
      </c>
      <c r="E297" s="186" t="s">
        <v>1</v>
      </c>
      <c r="F297" s="187" t="s">
        <v>161</v>
      </c>
      <c r="G297" s="13"/>
      <c r="H297" s="186" t="s">
        <v>1</v>
      </c>
      <c r="I297" s="188"/>
      <c r="J297" s="13"/>
      <c r="K297" s="13"/>
      <c r="L297" s="184"/>
      <c r="M297" s="189"/>
      <c r="N297" s="190"/>
      <c r="O297" s="190"/>
      <c r="P297" s="190"/>
      <c r="Q297" s="190"/>
      <c r="R297" s="190"/>
      <c r="S297" s="190"/>
      <c r="T297" s="19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86" t="s">
        <v>147</v>
      </c>
      <c r="AU297" s="186" t="s">
        <v>146</v>
      </c>
      <c r="AV297" s="13" t="s">
        <v>80</v>
      </c>
      <c r="AW297" s="13" t="s">
        <v>30</v>
      </c>
      <c r="AX297" s="13" t="s">
        <v>73</v>
      </c>
      <c r="AY297" s="186" t="s">
        <v>137</v>
      </c>
    </row>
    <row r="298" s="13" customFormat="1">
      <c r="A298" s="13"/>
      <c r="B298" s="184"/>
      <c r="C298" s="13"/>
      <c r="D298" s="185" t="s">
        <v>147</v>
      </c>
      <c r="E298" s="186" t="s">
        <v>1</v>
      </c>
      <c r="F298" s="187" t="s">
        <v>148</v>
      </c>
      <c r="G298" s="13"/>
      <c r="H298" s="186" t="s">
        <v>1</v>
      </c>
      <c r="I298" s="188"/>
      <c r="J298" s="13"/>
      <c r="K298" s="13"/>
      <c r="L298" s="184"/>
      <c r="M298" s="189"/>
      <c r="N298" s="190"/>
      <c r="O298" s="190"/>
      <c r="P298" s="190"/>
      <c r="Q298" s="190"/>
      <c r="R298" s="190"/>
      <c r="S298" s="190"/>
      <c r="T298" s="19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86" t="s">
        <v>147</v>
      </c>
      <c r="AU298" s="186" t="s">
        <v>146</v>
      </c>
      <c r="AV298" s="13" t="s">
        <v>80</v>
      </c>
      <c r="AW298" s="13" t="s">
        <v>30</v>
      </c>
      <c r="AX298" s="13" t="s">
        <v>73</v>
      </c>
      <c r="AY298" s="186" t="s">
        <v>137</v>
      </c>
    </row>
    <row r="299" s="14" customFormat="1">
      <c r="A299" s="14"/>
      <c r="B299" s="192"/>
      <c r="C299" s="14"/>
      <c r="D299" s="185" t="s">
        <v>147</v>
      </c>
      <c r="E299" s="193" t="s">
        <v>1</v>
      </c>
      <c r="F299" s="194" t="s">
        <v>162</v>
      </c>
      <c r="G299" s="14"/>
      <c r="H299" s="195">
        <v>21.359999999999999</v>
      </c>
      <c r="I299" s="196"/>
      <c r="J299" s="14"/>
      <c r="K299" s="14"/>
      <c r="L299" s="192"/>
      <c r="M299" s="197"/>
      <c r="N299" s="198"/>
      <c r="O299" s="198"/>
      <c r="P299" s="198"/>
      <c r="Q299" s="198"/>
      <c r="R299" s="198"/>
      <c r="S299" s="198"/>
      <c r="T299" s="19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193" t="s">
        <v>147</v>
      </c>
      <c r="AU299" s="193" t="s">
        <v>146</v>
      </c>
      <c r="AV299" s="14" t="s">
        <v>146</v>
      </c>
      <c r="AW299" s="14" t="s">
        <v>30</v>
      </c>
      <c r="AX299" s="14" t="s">
        <v>73</v>
      </c>
      <c r="AY299" s="193" t="s">
        <v>137</v>
      </c>
    </row>
    <row r="300" s="13" customFormat="1">
      <c r="A300" s="13"/>
      <c r="B300" s="184"/>
      <c r="C300" s="13"/>
      <c r="D300" s="185" t="s">
        <v>147</v>
      </c>
      <c r="E300" s="186" t="s">
        <v>1</v>
      </c>
      <c r="F300" s="187" t="s">
        <v>150</v>
      </c>
      <c r="G300" s="13"/>
      <c r="H300" s="186" t="s">
        <v>1</v>
      </c>
      <c r="I300" s="188"/>
      <c r="J300" s="13"/>
      <c r="K300" s="13"/>
      <c r="L300" s="184"/>
      <c r="M300" s="189"/>
      <c r="N300" s="190"/>
      <c r="O300" s="190"/>
      <c r="P300" s="190"/>
      <c r="Q300" s="190"/>
      <c r="R300" s="190"/>
      <c r="S300" s="190"/>
      <c r="T300" s="19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86" t="s">
        <v>147</v>
      </c>
      <c r="AU300" s="186" t="s">
        <v>146</v>
      </c>
      <c r="AV300" s="13" t="s">
        <v>80</v>
      </c>
      <c r="AW300" s="13" t="s">
        <v>30</v>
      </c>
      <c r="AX300" s="13" t="s">
        <v>73</v>
      </c>
      <c r="AY300" s="186" t="s">
        <v>137</v>
      </c>
    </row>
    <row r="301" s="14" customFormat="1">
      <c r="A301" s="14"/>
      <c r="B301" s="192"/>
      <c r="C301" s="14"/>
      <c r="D301" s="185" t="s">
        <v>147</v>
      </c>
      <c r="E301" s="193" t="s">
        <v>1</v>
      </c>
      <c r="F301" s="194" t="s">
        <v>163</v>
      </c>
      <c r="G301" s="14"/>
      <c r="H301" s="195">
        <v>10.35</v>
      </c>
      <c r="I301" s="196"/>
      <c r="J301" s="14"/>
      <c r="K301" s="14"/>
      <c r="L301" s="192"/>
      <c r="M301" s="197"/>
      <c r="N301" s="198"/>
      <c r="O301" s="198"/>
      <c r="P301" s="198"/>
      <c r="Q301" s="198"/>
      <c r="R301" s="198"/>
      <c r="S301" s="198"/>
      <c r="T301" s="19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193" t="s">
        <v>147</v>
      </c>
      <c r="AU301" s="193" t="s">
        <v>146</v>
      </c>
      <c r="AV301" s="14" t="s">
        <v>146</v>
      </c>
      <c r="AW301" s="14" t="s">
        <v>30</v>
      </c>
      <c r="AX301" s="14" t="s">
        <v>73</v>
      </c>
      <c r="AY301" s="193" t="s">
        <v>137</v>
      </c>
    </row>
    <row r="302" s="15" customFormat="1">
      <c r="A302" s="15"/>
      <c r="B302" s="200"/>
      <c r="C302" s="15"/>
      <c r="D302" s="185" t="s">
        <v>147</v>
      </c>
      <c r="E302" s="201" t="s">
        <v>1</v>
      </c>
      <c r="F302" s="202" t="s">
        <v>152</v>
      </c>
      <c r="G302" s="15"/>
      <c r="H302" s="203">
        <v>31.710000000000001</v>
      </c>
      <c r="I302" s="204"/>
      <c r="J302" s="15"/>
      <c r="K302" s="15"/>
      <c r="L302" s="200"/>
      <c r="M302" s="205"/>
      <c r="N302" s="206"/>
      <c r="O302" s="206"/>
      <c r="P302" s="206"/>
      <c r="Q302" s="206"/>
      <c r="R302" s="206"/>
      <c r="S302" s="206"/>
      <c r="T302" s="207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01" t="s">
        <v>147</v>
      </c>
      <c r="AU302" s="201" t="s">
        <v>146</v>
      </c>
      <c r="AV302" s="15" t="s">
        <v>145</v>
      </c>
      <c r="AW302" s="15" t="s">
        <v>30</v>
      </c>
      <c r="AX302" s="15" t="s">
        <v>80</v>
      </c>
      <c r="AY302" s="201" t="s">
        <v>137</v>
      </c>
    </row>
    <row r="303" s="2" customFormat="1" ht="37.8" customHeight="1">
      <c r="A303" s="37"/>
      <c r="B303" s="170"/>
      <c r="C303" s="171" t="s">
        <v>363</v>
      </c>
      <c r="D303" s="171" t="s">
        <v>140</v>
      </c>
      <c r="E303" s="172" t="s">
        <v>364</v>
      </c>
      <c r="F303" s="173" t="s">
        <v>365</v>
      </c>
      <c r="G303" s="174" t="s">
        <v>143</v>
      </c>
      <c r="H303" s="175">
        <v>31.710000000000001</v>
      </c>
      <c r="I303" s="176"/>
      <c r="J303" s="177">
        <f>ROUND(I303*H303,2)</f>
        <v>0</v>
      </c>
      <c r="K303" s="173" t="s">
        <v>144</v>
      </c>
      <c r="L303" s="38"/>
      <c r="M303" s="178" t="s">
        <v>1</v>
      </c>
      <c r="N303" s="179" t="s">
        <v>39</v>
      </c>
      <c r="O303" s="76"/>
      <c r="P303" s="180">
        <f>O303*H303</f>
        <v>0</v>
      </c>
      <c r="Q303" s="180">
        <v>0</v>
      </c>
      <c r="R303" s="180">
        <f>Q303*H303</f>
        <v>0</v>
      </c>
      <c r="S303" s="180">
        <v>0</v>
      </c>
      <c r="T303" s="181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82" t="s">
        <v>188</v>
      </c>
      <c r="AT303" s="182" t="s">
        <v>140</v>
      </c>
      <c r="AU303" s="182" t="s">
        <v>146</v>
      </c>
      <c r="AY303" s="18" t="s">
        <v>137</v>
      </c>
      <c r="BE303" s="183">
        <f>IF(N303="základní",J303,0)</f>
        <v>0</v>
      </c>
      <c r="BF303" s="183">
        <f>IF(N303="snížená",J303,0)</f>
        <v>0</v>
      </c>
      <c r="BG303" s="183">
        <f>IF(N303="zákl. přenesená",J303,0)</f>
        <v>0</v>
      </c>
      <c r="BH303" s="183">
        <f>IF(N303="sníž. přenesená",J303,0)</f>
        <v>0</v>
      </c>
      <c r="BI303" s="183">
        <f>IF(N303="nulová",J303,0)</f>
        <v>0</v>
      </c>
      <c r="BJ303" s="18" t="s">
        <v>146</v>
      </c>
      <c r="BK303" s="183">
        <f>ROUND(I303*H303,2)</f>
        <v>0</v>
      </c>
      <c r="BL303" s="18" t="s">
        <v>188</v>
      </c>
      <c r="BM303" s="182" t="s">
        <v>366</v>
      </c>
    </row>
    <row r="304" s="13" customFormat="1">
      <c r="A304" s="13"/>
      <c r="B304" s="184"/>
      <c r="C304" s="13"/>
      <c r="D304" s="185" t="s">
        <v>147</v>
      </c>
      <c r="E304" s="186" t="s">
        <v>1</v>
      </c>
      <c r="F304" s="187" t="s">
        <v>161</v>
      </c>
      <c r="G304" s="13"/>
      <c r="H304" s="186" t="s">
        <v>1</v>
      </c>
      <c r="I304" s="188"/>
      <c r="J304" s="13"/>
      <c r="K304" s="13"/>
      <c r="L304" s="184"/>
      <c r="M304" s="189"/>
      <c r="N304" s="190"/>
      <c r="O304" s="190"/>
      <c r="P304" s="190"/>
      <c r="Q304" s="190"/>
      <c r="R304" s="190"/>
      <c r="S304" s="190"/>
      <c r="T304" s="19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86" t="s">
        <v>147</v>
      </c>
      <c r="AU304" s="186" t="s">
        <v>146</v>
      </c>
      <c r="AV304" s="13" t="s">
        <v>80</v>
      </c>
      <c r="AW304" s="13" t="s">
        <v>30</v>
      </c>
      <c r="AX304" s="13" t="s">
        <v>73</v>
      </c>
      <c r="AY304" s="186" t="s">
        <v>137</v>
      </c>
    </row>
    <row r="305" s="13" customFormat="1">
      <c r="A305" s="13"/>
      <c r="B305" s="184"/>
      <c r="C305" s="13"/>
      <c r="D305" s="185" t="s">
        <v>147</v>
      </c>
      <c r="E305" s="186" t="s">
        <v>1</v>
      </c>
      <c r="F305" s="187" t="s">
        <v>148</v>
      </c>
      <c r="G305" s="13"/>
      <c r="H305" s="186" t="s">
        <v>1</v>
      </c>
      <c r="I305" s="188"/>
      <c r="J305" s="13"/>
      <c r="K305" s="13"/>
      <c r="L305" s="184"/>
      <c r="M305" s="189"/>
      <c r="N305" s="190"/>
      <c r="O305" s="190"/>
      <c r="P305" s="190"/>
      <c r="Q305" s="190"/>
      <c r="R305" s="190"/>
      <c r="S305" s="190"/>
      <c r="T305" s="19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86" t="s">
        <v>147</v>
      </c>
      <c r="AU305" s="186" t="s">
        <v>146</v>
      </c>
      <c r="AV305" s="13" t="s">
        <v>80</v>
      </c>
      <c r="AW305" s="13" t="s">
        <v>30</v>
      </c>
      <c r="AX305" s="13" t="s">
        <v>73</v>
      </c>
      <c r="AY305" s="186" t="s">
        <v>137</v>
      </c>
    </row>
    <row r="306" s="14" customFormat="1">
      <c r="A306" s="14"/>
      <c r="B306" s="192"/>
      <c r="C306" s="14"/>
      <c r="D306" s="185" t="s">
        <v>147</v>
      </c>
      <c r="E306" s="193" t="s">
        <v>1</v>
      </c>
      <c r="F306" s="194" t="s">
        <v>162</v>
      </c>
      <c r="G306" s="14"/>
      <c r="H306" s="195">
        <v>21.359999999999999</v>
      </c>
      <c r="I306" s="196"/>
      <c r="J306" s="14"/>
      <c r="K306" s="14"/>
      <c r="L306" s="192"/>
      <c r="M306" s="197"/>
      <c r="N306" s="198"/>
      <c r="O306" s="198"/>
      <c r="P306" s="198"/>
      <c r="Q306" s="198"/>
      <c r="R306" s="198"/>
      <c r="S306" s="198"/>
      <c r="T306" s="19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193" t="s">
        <v>147</v>
      </c>
      <c r="AU306" s="193" t="s">
        <v>146</v>
      </c>
      <c r="AV306" s="14" t="s">
        <v>146</v>
      </c>
      <c r="AW306" s="14" t="s">
        <v>30</v>
      </c>
      <c r="AX306" s="14" t="s">
        <v>73</v>
      </c>
      <c r="AY306" s="193" t="s">
        <v>137</v>
      </c>
    </row>
    <row r="307" s="13" customFormat="1">
      <c r="A307" s="13"/>
      <c r="B307" s="184"/>
      <c r="C307" s="13"/>
      <c r="D307" s="185" t="s">
        <v>147</v>
      </c>
      <c r="E307" s="186" t="s">
        <v>1</v>
      </c>
      <c r="F307" s="187" t="s">
        <v>150</v>
      </c>
      <c r="G307" s="13"/>
      <c r="H307" s="186" t="s">
        <v>1</v>
      </c>
      <c r="I307" s="188"/>
      <c r="J307" s="13"/>
      <c r="K307" s="13"/>
      <c r="L307" s="184"/>
      <c r="M307" s="189"/>
      <c r="N307" s="190"/>
      <c r="O307" s="190"/>
      <c r="P307" s="190"/>
      <c r="Q307" s="190"/>
      <c r="R307" s="190"/>
      <c r="S307" s="190"/>
      <c r="T307" s="19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86" t="s">
        <v>147</v>
      </c>
      <c r="AU307" s="186" t="s">
        <v>146</v>
      </c>
      <c r="AV307" s="13" t="s">
        <v>80</v>
      </c>
      <c r="AW307" s="13" t="s">
        <v>30</v>
      </c>
      <c r="AX307" s="13" t="s">
        <v>73</v>
      </c>
      <c r="AY307" s="186" t="s">
        <v>137</v>
      </c>
    </row>
    <row r="308" s="14" customFormat="1">
      <c r="A308" s="14"/>
      <c r="B308" s="192"/>
      <c r="C308" s="14"/>
      <c r="D308" s="185" t="s">
        <v>147</v>
      </c>
      <c r="E308" s="193" t="s">
        <v>1</v>
      </c>
      <c r="F308" s="194" t="s">
        <v>163</v>
      </c>
      <c r="G308" s="14"/>
      <c r="H308" s="195">
        <v>10.35</v>
      </c>
      <c r="I308" s="196"/>
      <c r="J308" s="14"/>
      <c r="K308" s="14"/>
      <c r="L308" s="192"/>
      <c r="M308" s="197"/>
      <c r="N308" s="198"/>
      <c r="O308" s="198"/>
      <c r="P308" s="198"/>
      <c r="Q308" s="198"/>
      <c r="R308" s="198"/>
      <c r="S308" s="198"/>
      <c r="T308" s="19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193" t="s">
        <v>147</v>
      </c>
      <c r="AU308" s="193" t="s">
        <v>146</v>
      </c>
      <c r="AV308" s="14" t="s">
        <v>146</v>
      </c>
      <c r="AW308" s="14" t="s">
        <v>30</v>
      </c>
      <c r="AX308" s="14" t="s">
        <v>73</v>
      </c>
      <c r="AY308" s="193" t="s">
        <v>137</v>
      </c>
    </row>
    <row r="309" s="15" customFormat="1">
      <c r="A309" s="15"/>
      <c r="B309" s="200"/>
      <c r="C309" s="15"/>
      <c r="D309" s="185" t="s">
        <v>147</v>
      </c>
      <c r="E309" s="201" t="s">
        <v>1</v>
      </c>
      <c r="F309" s="202" t="s">
        <v>152</v>
      </c>
      <c r="G309" s="15"/>
      <c r="H309" s="203">
        <v>31.710000000000001</v>
      </c>
      <c r="I309" s="204"/>
      <c r="J309" s="15"/>
      <c r="K309" s="15"/>
      <c r="L309" s="200"/>
      <c r="M309" s="205"/>
      <c r="N309" s="206"/>
      <c r="O309" s="206"/>
      <c r="P309" s="206"/>
      <c r="Q309" s="206"/>
      <c r="R309" s="206"/>
      <c r="S309" s="206"/>
      <c r="T309" s="207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01" t="s">
        <v>147</v>
      </c>
      <c r="AU309" s="201" t="s">
        <v>146</v>
      </c>
      <c r="AV309" s="15" t="s">
        <v>145</v>
      </c>
      <c r="AW309" s="15" t="s">
        <v>30</v>
      </c>
      <c r="AX309" s="15" t="s">
        <v>80</v>
      </c>
      <c r="AY309" s="201" t="s">
        <v>137</v>
      </c>
    </row>
    <row r="310" s="2" customFormat="1" ht="44.25" customHeight="1">
      <c r="A310" s="37"/>
      <c r="B310" s="170"/>
      <c r="C310" s="171" t="s">
        <v>265</v>
      </c>
      <c r="D310" s="171" t="s">
        <v>140</v>
      </c>
      <c r="E310" s="172" t="s">
        <v>367</v>
      </c>
      <c r="F310" s="173" t="s">
        <v>368</v>
      </c>
      <c r="G310" s="174" t="s">
        <v>143</v>
      </c>
      <c r="H310" s="175">
        <v>31.710000000000001</v>
      </c>
      <c r="I310" s="176"/>
      <c r="J310" s="177">
        <f>ROUND(I310*H310,2)</f>
        <v>0</v>
      </c>
      <c r="K310" s="173" t="s">
        <v>144</v>
      </c>
      <c r="L310" s="38"/>
      <c r="M310" s="178" t="s">
        <v>1</v>
      </c>
      <c r="N310" s="179" t="s">
        <v>39</v>
      </c>
      <c r="O310" s="76"/>
      <c r="P310" s="180">
        <f>O310*H310</f>
        <v>0</v>
      </c>
      <c r="Q310" s="180">
        <v>0</v>
      </c>
      <c r="R310" s="180">
        <f>Q310*H310</f>
        <v>0</v>
      </c>
      <c r="S310" s="180">
        <v>0</v>
      </c>
      <c r="T310" s="181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82" t="s">
        <v>188</v>
      </c>
      <c r="AT310" s="182" t="s">
        <v>140</v>
      </c>
      <c r="AU310" s="182" t="s">
        <v>146</v>
      </c>
      <c r="AY310" s="18" t="s">
        <v>137</v>
      </c>
      <c r="BE310" s="183">
        <f>IF(N310="základní",J310,0)</f>
        <v>0</v>
      </c>
      <c r="BF310" s="183">
        <f>IF(N310="snížená",J310,0)</f>
        <v>0</v>
      </c>
      <c r="BG310" s="183">
        <f>IF(N310="zákl. přenesená",J310,0)</f>
        <v>0</v>
      </c>
      <c r="BH310" s="183">
        <f>IF(N310="sníž. přenesená",J310,0)</f>
        <v>0</v>
      </c>
      <c r="BI310" s="183">
        <f>IF(N310="nulová",J310,0)</f>
        <v>0</v>
      </c>
      <c r="BJ310" s="18" t="s">
        <v>146</v>
      </c>
      <c r="BK310" s="183">
        <f>ROUND(I310*H310,2)</f>
        <v>0</v>
      </c>
      <c r="BL310" s="18" t="s">
        <v>188</v>
      </c>
      <c r="BM310" s="182" t="s">
        <v>369</v>
      </c>
    </row>
    <row r="311" s="13" customFormat="1">
      <c r="A311" s="13"/>
      <c r="B311" s="184"/>
      <c r="C311" s="13"/>
      <c r="D311" s="185" t="s">
        <v>147</v>
      </c>
      <c r="E311" s="186" t="s">
        <v>1</v>
      </c>
      <c r="F311" s="187" t="s">
        <v>161</v>
      </c>
      <c r="G311" s="13"/>
      <c r="H311" s="186" t="s">
        <v>1</v>
      </c>
      <c r="I311" s="188"/>
      <c r="J311" s="13"/>
      <c r="K311" s="13"/>
      <c r="L311" s="184"/>
      <c r="M311" s="189"/>
      <c r="N311" s="190"/>
      <c r="O311" s="190"/>
      <c r="P311" s="190"/>
      <c r="Q311" s="190"/>
      <c r="R311" s="190"/>
      <c r="S311" s="190"/>
      <c r="T311" s="19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86" t="s">
        <v>147</v>
      </c>
      <c r="AU311" s="186" t="s">
        <v>146</v>
      </c>
      <c r="AV311" s="13" t="s">
        <v>80</v>
      </c>
      <c r="AW311" s="13" t="s">
        <v>30</v>
      </c>
      <c r="AX311" s="13" t="s">
        <v>73</v>
      </c>
      <c r="AY311" s="186" t="s">
        <v>137</v>
      </c>
    </row>
    <row r="312" s="13" customFormat="1">
      <c r="A312" s="13"/>
      <c r="B312" s="184"/>
      <c r="C312" s="13"/>
      <c r="D312" s="185" t="s">
        <v>147</v>
      </c>
      <c r="E312" s="186" t="s">
        <v>1</v>
      </c>
      <c r="F312" s="187" t="s">
        <v>148</v>
      </c>
      <c r="G312" s="13"/>
      <c r="H312" s="186" t="s">
        <v>1</v>
      </c>
      <c r="I312" s="188"/>
      <c r="J312" s="13"/>
      <c r="K312" s="13"/>
      <c r="L312" s="184"/>
      <c r="M312" s="189"/>
      <c r="N312" s="190"/>
      <c r="O312" s="190"/>
      <c r="P312" s="190"/>
      <c r="Q312" s="190"/>
      <c r="R312" s="190"/>
      <c r="S312" s="190"/>
      <c r="T312" s="19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86" t="s">
        <v>147</v>
      </c>
      <c r="AU312" s="186" t="s">
        <v>146</v>
      </c>
      <c r="AV312" s="13" t="s">
        <v>80</v>
      </c>
      <c r="AW312" s="13" t="s">
        <v>30</v>
      </c>
      <c r="AX312" s="13" t="s">
        <v>73</v>
      </c>
      <c r="AY312" s="186" t="s">
        <v>137</v>
      </c>
    </row>
    <row r="313" s="14" customFormat="1">
      <c r="A313" s="14"/>
      <c r="B313" s="192"/>
      <c r="C313" s="14"/>
      <c r="D313" s="185" t="s">
        <v>147</v>
      </c>
      <c r="E313" s="193" t="s">
        <v>1</v>
      </c>
      <c r="F313" s="194" t="s">
        <v>162</v>
      </c>
      <c r="G313" s="14"/>
      <c r="H313" s="195">
        <v>21.359999999999999</v>
      </c>
      <c r="I313" s="196"/>
      <c r="J313" s="14"/>
      <c r="K313" s="14"/>
      <c r="L313" s="192"/>
      <c r="M313" s="197"/>
      <c r="N313" s="198"/>
      <c r="O313" s="198"/>
      <c r="P313" s="198"/>
      <c r="Q313" s="198"/>
      <c r="R313" s="198"/>
      <c r="S313" s="198"/>
      <c r="T313" s="19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193" t="s">
        <v>147</v>
      </c>
      <c r="AU313" s="193" t="s">
        <v>146</v>
      </c>
      <c r="AV313" s="14" t="s">
        <v>146</v>
      </c>
      <c r="AW313" s="14" t="s">
        <v>30</v>
      </c>
      <c r="AX313" s="14" t="s">
        <v>73</v>
      </c>
      <c r="AY313" s="193" t="s">
        <v>137</v>
      </c>
    </row>
    <row r="314" s="13" customFormat="1">
      <c r="A314" s="13"/>
      <c r="B314" s="184"/>
      <c r="C314" s="13"/>
      <c r="D314" s="185" t="s">
        <v>147</v>
      </c>
      <c r="E314" s="186" t="s">
        <v>1</v>
      </c>
      <c r="F314" s="187" t="s">
        <v>150</v>
      </c>
      <c r="G314" s="13"/>
      <c r="H314" s="186" t="s">
        <v>1</v>
      </c>
      <c r="I314" s="188"/>
      <c r="J314" s="13"/>
      <c r="K314" s="13"/>
      <c r="L314" s="184"/>
      <c r="M314" s="189"/>
      <c r="N314" s="190"/>
      <c r="O314" s="190"/>
      <c r="P314" s="190"/>
      <c r="Q314" s="190"/>
      <c r="R314" s="190"/>
      <c r="S314" s="190"/>
      <c r="T314" s="19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86" t="s">
        <v>147</v>
      </c>
      <c r="AU314" s="186" t="s">
        <v>146</v>
      </c>
      <c r="AV314" s="13" t="s">
        <v>80</v>
      </c>
      <c r="AW314" s="13" t="s">
        <v>30</v>
      </c>
      <c r="AX314" s="13" t="s">
        <v>73</v>
      </c>
      <c r="AY314" s="186" t="s">
        <v>137</v>
      </c>
    </row>
    <row r="315" s="14" customFormat="1">
      <c r="A315" s="14"/>
      <c r="B315" s="192"/>
      <c r="C315" s="14"/>
      <c r="D315" s="185" t="s">
        <v>147</v>
      </c>
      <c r="E315" s="193" t="s">
        <v>1</v>
      </c>
      <c r="F315" s="194" t="s">
        <v>163</v>
      </c>
      <c r="G315" s="14"/>
      <c r="H315" s="195">
        <v>10.35</v>
      </c>
      <c r="I315" s="196"/>
      <c r="J315" s="14"/>
      <c r="K315" s="14"/>
      <c r="L315" s="192"/>
      <c r="M315" s="197"/>
      <c r="N315" s="198"/>
      <c r="O315" s="198"/>
      <c r="P315" s="198"/>
      <c r="Q315" s="198"/>
      <c r="R315" s="198"/>
      <c r="S315" s="198"/>
      <c r="T315" s="199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193" t="s">
        <v>147</v>
      </c>
      <c r="AU315" s="193" t="s">
        <v>146</v>
      </c>
      <c r="AV315" s="14" t="s">
        <v>146</v>
      </c>
      <c r="AW315" s="14" t="s">
        <v>30</v>
      </c>
      <c r="AX315" s="14" t="s">
        <v>73</v>
      </c>
      <c r="AY315" s="193" t="s">
        <v>137</v>
      </c>
    </row>
    <row r="316" s="15" customFormat="1">
      <c r="A316" s="15"/>
      <c r="B316" s="200"/>
      <c r="C316" s="15"/>
      <c r="D316" s="185" t="s">
        <v>147</v>
      </c>
      <c r="E316" s="201" t="s">
        <v>1</v>
      </c>
      <c r="F316" s="202" t="s">
        <v>152</v>
      </c>
      <c r="G316" s="15"/>
      <c r="H316" s="203">
        <v>31.710000000000001</v>
      </c>
      <c r="I316" s="204"/>
      <c r="J316" s="15"/>
      <c r="K316" s="15"/>
      <c r="L316" s="200"/>
      <c r="M316" s="205"/>
      <c r="N316" s="206"/>
      <c r="O316" s="206"/>
      <c r="P316" s="206"/>
      <c r="Q316" s="206"/>
      <c r="R316" s="206"/>
      <c r="S316" s="206"/>
      <c r="T316" s="207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01" t="s">
        <v>147</v>
      </c>
      <c r="AU316" s="201" t="s">
        <v>146</v>
      </c>
      <c r="AV316" s="15" t="s">
        <v>145</v>
      </c>
      <c r="AW316" s="15" t="s">
        <v>30</v>
      </c>
      <c r="AX316" s="15" t="s">
        <v>80</v>
      </c>
      <c r="AY316" s="201" t="s">
        <v>137</v>
      </c>
    </row>
    <row r="317" s="2" customFormat="1" ht="37.8" customHeight="1">
      <c r="A317" s="37"/>
      <c r="B317" s="170"/>
      <c r="C317" s="171" t="s">
        <v>370</v>
      </c>
      <c r="D317" s="171" t="s">
        <v>140</v>
      </c>
      <c r="E317" s="172" t="s">
        <v>371</v>
      </c>
      <c r="F317" s="173" t="s">
        <v>372</v>
      </c>
      <c r="G317" s="174" t="s">
        <v>143</v>
      </c>
      <c r="H317" s="175">
        <v>110.19</v>
      </c>
      <c r="I317" s="176"/>
      <c r="J317" s="177">
        <f>ROUND(I317*H317,2)</f>
        <v>0</v>
      </c>
      <c r="K317" s="173" t="s">
        <v>144</v>
      </c>
      <c r="L317" s="38"/>
      <c r="M317" s="178" t="s">
        <v>1</v>
      </c>
      <c r="N317" s="179" t="s">
        <v>39</v>
      </c>
      <c r="O317" s="76"/>
      <c r="P317" s="180">
        <f>O317*H317</f>
        <v>0</v>
      </c>
      <c r="Q317" s="180">
        <v>0</v>
      </c>
      <c r="R317" s="180">
        <f>Q317*H317</f>
        <v>0</v>
      </c>
      <c r="S317" s="180">
        <v>0</v>
      </c>
      <c r="T317" s="181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82" t="s">
        <v>188</v>
      </c>
      <c r="AT317" s="182" t="s">
        <v>140</v>
      </c>
      <c r="AU317" s="182" t="s">
        <v>146</v>
      </c>
      <c r="AY317" s="18" t="s">
        <v>137</v>
      </c>
      <c r="BE317" s="183">
        <f>IF(N317="základní",J317,0)</f>
        <v>0</v>
      </c>
      <c r="BF317" s="183">
        <f>IF(N317="snížená",J317,0)</f>
        <v>0</v>
      </c>
      <c r="BG317" s="183">
        <f>IF(N317="zákl. přenesená",J317,0)</f>
        <v>0</v>
      </c>
      <c r="BH317" s="183">
        <f>IF(N317="sníž. přenesená",J317,0)</f>
        <v>0</v>
      </c>
      <c r="BI317" s="183">
        <f>IF(N317="nulová",J317,0)</f>
        <v>0</v>
      </c>
      <c r="BJ317" s="18" t="s">
        <v>146</v>
      </c>
      <c r="BK317" s="183">
        <f>ROUND(I317*H317,2)</f>
        <v>0</v>
      </c>
      <c r="BL317" s="18" t="s">
        <v>188</v>
      </c>
      <c r="BM317" s="182" t="s">
        <v>373</v>
      </c>
    </row>
    <row r="318" s="13" customFormat="1">
      <c r="A318" s="13"/>
      <c r="B318" s="184"/>
      <c r="C318" s="13"/>
      <c r="D318" s="185" t="s">
        <v>147</v>
      </c>
      <c r="E318" s="186" t="s">
        <v>1</v>
      </c>
      <c r="F318" s="187" t="s">
        <v>374</v>
      </c>
      <c r="G318" s="13"/>
      <c r="H318" s="186" t="s">
        <v>1</v>
      </c>
      <c r="I318" s="188"/>
      <c r="J318" s="13"/>
      <c r="K318" s="13"/>
      <c r="L318" s="184"/>
      <c r="M318" s="189"/>
      <c r="N318" s="190"/>
      <c r="O318" s="190"/>
      <c r="P318" s="190"/>
      <c r="Q318" s="190"/>
      <c r="R318" s="190"/>
      <c r="S318" s="190"/>
      <c r="T318" s="19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86" t="s">
        <v>147</v>
      </c>
      <c r="AU318" s="186" t="s">
        <v>146</v>
      </c>
      <c r="AV318" s="13" t="s">
        <v>80</v>
      </c>
      <c r="AW318" s="13" t="s">
        <v>30</v>
      </c>
      <c r="AX318" s="13" t="s">
        <v>73</v>
      </c>
      <c r="AY318" s="186" t="s">
        <v>137</v>
      </c>
    </row>
    <row r="319" s="13" customFormat="1">
      <c r="A319" s="13"/>
      <c r="B319" s="184"/>
      <c r="C319" s="13"/>
      <c r="D319" s="185" t="s">
        <v>147</v>
      </c>
      <c r="E319" s="186" t="s">
        <v>1</v>
      </c>
      <c r="F319" s="187" t="s">
        <v>148</v>
      </c>
      <c r="G319" s="13"/>
      <c r="H319" s="186" t="s">
        <v>1</v>
      </c>
      <c r="I319" s="188"/>
      <c r="J319" s="13"/>
      <c r="K319" s="13"/>
      <c r="L319" s="184"/>
      <c r="M319" s="189"/>
      <c r="N319" s="190"/>
      <c r="O319" s="190"/>
      <c r="P319" s="190"/>
      <c r="Q319" s="190"/>
      <c r="R319" s="190"/>
      <c r="S319" s="190"/>
      <c r="T319" s="19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86" t="s">
        <v>147</v>
      </c>
      <c r="AU319" s="186" t="s">
        <v>146</v>
      </c>
      <c r="AV319" s="13" t="s">
        <v>80</v>
      </c>
      <c r="AW319" s="13" t="s">
        <v>30</v>
      </c>
      <c r="AX319" s="13" t="s">
        <v>73</v>
      </c>
      <c r="AY319" s="186" t="s">
        <v>137</v>
      </c>
    </row>
    <row r="320" s="14" customFormat="1">
      <c r="A320" s="14"/>
      <c r="B320" s="192"/>
      <c r="C320" s="14"/>
      <c r="D320" s="185" t="s">
        <v>147</v>
      </c>
      <c r="E320" s="193" t="s">
        <v>1</v>
      </c>
      <c r="F320" s="194" t="s">
        <v>149</v>
      </c>
      <c r="G320" s="14"/>
      <c r="H320" s="195">
        <v>75.599999999999994</v>
      </c>
      <c r="I320" s="196"/>
      <c r="J320" s="14"/>
      <c r="K320" s="14"/>
      <c r="L320" s="192"/>
      <c r="M320" s="197"/>
      <c r="N320" s="198"/>
      <c r="O320" s="198"/>
      <c r="P320" s="198"/>
      <c r="Q320" s="198"/>
      <c r="R320" s="198"/>
      <c r="S320" s="198"/>
      <c r="T320" s="19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193" t="s">
        <v>147</v>
      </c>
      <c r="AU320" s="193" t="s">
        <v>146</v>
      </c>
      <c r="AV320" s="14" t="s">
        <v>146</v>
      </c>
      <c r="AW320" s="14" t="s">
        <v>30</v>
      </c>
      <c r="AX320" s="14" t="s">
        <v>73</v>
      </c>
      <c r="AY320" s="193" t="s">
        <v>137</v>
      </c>
    </row>
    <row r="321" s="13" customFormat="1">
      <c r="A321" s="13"/>
      <c r="B321" s="184"/>
      <c r="C321" s="13"/>
      <c r="D321" s="185" t="s">
        <v>147</v>
      </c>
      <c r="E321" s="186" t="s">
        <v>1</v>
      </c>
      <c r="F321" s="187" t="s">
        <v>150</v>
      </c>
      <c r="G321" s="13"/>
      <c r="H321" s="186" t="s">
        <v>1</v>
      </c>
      <c r="I321" s="188"/>
      <c r="J321" s="13"/>
      <c r="K321" s="13"/>
      <c r="L321" s="184"/>
      <c r="M321" s="189"/>
      <c r="N321" s="190"/>
      <c r="O321" s="190"/>
      <c r="P321" s="190"/>
      <c r="Q321" s="190"/>
      <c r="R321" s="190"/>
      <c r="S321" s="190"/>
      <c r="T321" s="19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86" t="s">
        <v>147</v>
      </c>
      <c r="AU321" s="186" t="s">
        <v>146</v>
      </c>
      <c r="AV321" s="13" t="s">
        <v>80</v>
      </c>
      <c r="AW321" s="13" t="s">
        <v>30</v>
      </c>
      <c r="AX321" s="13" t="s">
        <v>73</v>
      </c>
      <c r="AY321" s="186" t="s">
        <v>137</v>
      </c>
    </row>
    <row r="322" s="14" customFormat="1">
      <c r="A322" s="14"/>
      <c r="B322" s="192"/>
      <c r="C322" s="14"/>
      <c r="D322" s="185" t="s">
        <v>147</v>
      </c>
      <c r="E322" s="193" t="s">
        <v>1</v>
      </c>
      <c r="F322" s="194" t="s">
        <v>151</v>
      </c>
      <c r="G322" s="14"/>
      <c r="H322" s="195">
        <v>34.590000000000003</v>
      </c>
      <c r="I322" s="196"/>
      <c r="J322" s="14"/>
      <c r="K322" s="14"/>
      <c r="L322" s="192"/>
      <c r="M322" s="197"/>
      <c r="N322" s="198"/>
      <c r="O322" s="198"/>
      <c r="P322" s="198"/>
      <c r="Q322" s="198"/>
      <c r="R322" s="198"/>
      <c r="S322" s="198"/>
      <c r="T322" s="19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193" t="s">
        <v>147</v>
      </c>
      <c r="AU322" s="193" t="s">
        <v>146</v>
      </c>
      <c r="AV322" s="14" t="s">
        <v>146</v>
      </c>
      <c r="AW322" s="14" t="s">
        <v>30</v>
      </c>
      <c r="AX322" s="14" t="s">
        <v>73</v>
      </c>
      <c r="AY322" s="193" t="s">
        <v>137</v>
      </c>
    </row>
    <row r="323" s="15" customFormat="1">
      <c r="A323" s="15"/>
      <c r="B323" s="200"/>
      <c r="C323" s="15"/>
      <c r="D323" s="185" t="s">
        <v>147</v>
      </c>
      <c r="E323" s="201" t="s">
        <v>1</v>
      </c>
      <c r="F323" s="202" t="s">
        <v>152</v>
      </c>
      <c r="G323" s="15"/>
      <c r="H323" s="203">
        <v>110.19</v>
      </c>
      <c r="I323" s="204"/>
      <c r="J323" s="15"/>
      <c r="K323" s="15"/>
      <c r="L323" s="200"/>
      <c r="M323" s="205"/>
      <c r="N323" s="206"/>
      <c r="O323" s="206"/>
      <c r="P323" s="206"/>
      <c r="Q323" s="206"/>
      <c r="R323" s="206"/>
      <c r="S323" s="206"/>
      <c r="T323" s="207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01" t="s">
        <v>147</v>
      </c>
      <c r="AU323" s="201" t="s">
        <v>146</v>
      </c>
      <c r="AV323" s="15" t="s">
        <v>145</v>
      </c>
      <c r="AW323" s="15" t="s">
        <v>30</v>
      </c>
      <c r="AX323" s="15" t="s">
        <v>80</v>
      </c>
      <c r="AY323" s="201" t="s">
        <v>137</v>
      </c>
    </row>
    <row r="324" s="12" customFormat="1" ht="25.92" customHeight="1">
      <c r="A324" s="12"/>
      <c r="B324" s="157"/>
      <c r="C324" s="12"/>
      <c r="D324" s="158" t="s">
        <v>72</v>
      </c>
      <c r="E324" s="159" t="s">
        <v>375</v>
      </c>
      <c r="F324" s="159" t="s">
        <v>376</v>
      </c>
      <c r="G324" s="12"/>
      <c r="H324" s="12"/>
      <c r="I324" s="160"/>
      <c r="J324" s="161">
        <f>BK324</f>
        <v>0</v>
      </c>
      <c r="K324" s="12"/>
      <c r="L324" s="157"/>
      <c r="M324" s="162"/>
      <c r="N324" s="163"/>
      <c r="O324" s="163"/>
      <c r="P324" s="164">
        <f>SUM(P325:P327)</f>
        <v>0</v>
      </c>
      <c r="Q324" s="163"/>
      <c r="R324" s="164">
        <f>SUM(R325:R327)</f>
        <v>0</v>
      </c>
      <c r="S324" s="163"/>
      <c r="T324" s="165">
        <f>SUM(T325:T327)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158" t="s">
        <v>168</v>
      </c>
      <c r="AT324" s="166" t="s">
        <v>72</v>
      </c>
      <c r="AU324" s="166" t="s">
        <v>73</v>
      </c>
      <c r="AY324" s="158" t="s">
        <v>137</v>
      </c>
      <c r="BK324" s="167">
        <f>SUM(BK325:BK327)</f>
        <v>0</v>
      </c>
    </row>
    <row r="325" s="2" customFormat="1" ht="16.5" customHeight="1">
      <c r="A325" s="37"/>
      <c r="B325" s="170"/>
      <c r="C325" s="171" t="s">
        <v>270</v>
      </c>
      <c r="D325" s="171" t="s">
        <v>140</v>
      </c>
      <c r="E325" s="172" t="s">
        <v>377</v>
      </c>
      <c r="F325" s="173" t="s">
        <v>378</v>
      </c>
      <c r="G325" s="174" t="s">
        <v>303</v>
      </c>
      <c r="H325" s="175">
        <v>1</v>
      </c>
      <c r="I325" s="176"/>
      <c r="J325" s="177">
        <f>ROUND(I325*H325,2)</f>
        <v>0</v>
      </c>
      <c r="K325" s="173" t="s">
        <v>379</v>
      </c>
      <c r="L325" s="38"/>
      <c r="M325" s="178" t="s">
        <v>1</v>
      </c>
      <c r="N325" s="179" t="s">
        <v>39</v>
      </c>
      <c r="O325" s="76"/>
      <c r="P325" s="180">
        <f>O325*H325</f>
        <v>0</v>
      </c>
      <c r="Q325" s="180">
        <v>0</v>
      </c>
      <c r="R325" s="180">
        <f>Q325*H325</f>
        <v>0</v>
      </c>
      <c r="S325" s="180">
        <v>0</v>
      </c>
      <c r="T325" s="181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82" t="s">
        <v>145</v>
      </c>
      <c r="AT325" s="182" t="s">
        <v>140</v>
      </c>
      <c r="AU325" s="182" t="s">
        <v>80</v>
      </c>
      <c r="AY325" s="18" t="s">
        <v>137</v>
      </c>
      <c r="BE325" s="183">
        <f>IF(N325="základní",J325,0)</f>
        <v>0</v>
      </c>
      <c r="BF325" s="183">
        <f>IF(N325="snížená",J325,0)</f>
        <v>0</v>
      </c>
      <c r="BG325" s="183">
        <f>IF(N325="zákl. přenesená",J325,0)</f>
        <v>0</v>
      </c>
      <c r="BH325" s="183">
        <f>IF(N325="sníž. přenesená",J325,0)</f>
        <v>0</v>
      </c>
      <c r="BI325" s="183">
        <f>IF(N325="nulová",J325,0)</f>
        <v>0</v>
      </c>
      <c r="BJ325" s="18" t="s">
        <v>146</v>
      </c>
      <c r="BK325" s="183">
        <f>ROUND(I325*H325,2)</f>
        <v>0</v>
      </c>
      <c r="BL325" s="18" t="s">
        <v>145</v>
      </c>
      <c r="BM325" s="182" t="s">
        <v>380</v>
      </c>
    </row>
    <row r="326" s="2" customFormat="1" ht="24.15" customHeight="1">
      <c r="A326" s="37"/>
      <c r="B326" s="170"/>
      <c r="C326" s="171" t="s">
        <v>381</v>
      </c>
      <c r="D326" s="171" t="s">
        <v>140</v>
      </c>
      <c r="E326" s="172" t="s">
        <v>382</v>
      </c>
      <c r="F326" s="173" t="s">
        <v>383</v>
      </c>
      <c r="G326" s="174" t="s">
        <v>384</v>
      </c>
      <c r="H326" s="175">
        <v>13</v>
      </c>
      <c r="I326" s="176"/>
      <c r="J326" s="177">
        <f>ROUND(I326*H326,2)</f>
        <v>0</v>
      </c>
      <c r="K326" s="173" t="s">
        <v>1</v>
      </c>
      <c r="L326" s="38"/>
      <c r="M326" s="178" t="s">
        <v>1</v>
      </c>
      <c r="N326" s="179" t="s">
        <v>39</v>
      </c>
      <c r="O326" s="76"/>
      <c r="P326" s="180">
        <f>O326*H326</f>
        <v>0</v>
      </c>
      <c r="Q326" s="180">
        <v>0</v>
      </c>
      <c r="R326" s="180">
        <f>Q326*H326</f>
        <v>0</v>
      </c>
      <c r="S326" s="180">
        <v>0</v>
      </c>
      <c r="T326" s="181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82" t="s">
        <v>145</v>
      </c>
      <c r="AT326" s="182" t="s">
        <v>140</v>
      </c>
      <c r="AU326" s="182" t="s">
        <v>80</v>
      </c>
      <c r="AY326" s="18" t="s">
        <v>137</v>
      </c>
      <c r="BE326" s="183">
        <f>IF(N326="základní",J326,0)</f>
        <v>0</v>
      </c>
      <c r="BF326" s="183">
        <f>IF(N326="snížená",J326,0)</f>
        <v>0</v>
      </c>
      <c r="BG326" s="183">
        <f>IF(N326="zákl. přenesená",J326,0)</f>
        <v>0</v>
      </c>
      <c r="BH326" s="183">
        <f>IF(N326="sníž. přenesená",J326,0)</f>
        <v>0</v>
      </c>
      <c r="BI326" s="183">
        <f>IF(N326="nulová",J326,0)</f>
        <v>0</v>
      </c>
      <c r="BJ326" s="18" t="s">
        <v>146</v>
      </c>
      <c r="BK326" s="183">
        <f>ROUND(I326*H326,2)</f>
        <v>0</v>
      </c>
      <c r="BL326" s="18" t="s">
        <v>145</v>
      </c>
      <c r="BM326" s="182" t="s">
        <v>385</v>
      </c>
    </row>
    <row r="327" s="2" customFormat="1" ht="24.15" customHeight="1">
      <c r="A327" s="37"/>
      <c r="B327" s="170"/>
      <c r="C327" s="171" t="s">
        <v>275</v>
      </c>
      <c r="D327" s="171" t="s">
        <v>140</v>
      </c>
      <c r="E327" s="172" t="s">
        <v>386</v>
      </c>
      <c r="F327" s="173" t="s">
        <v>387</v>
      </c>
      <c r="G327" s="174" t="s">
        <v>384</v>
      </c>
      <c r="H327" s="175">
        <v>13</v>
      </c>
      <c r="I327" s="176"/>
      <c r="J327" s="177">
        <f>ROUND(I327*H327,2)</f>
        <v>0</v>
      </c>
      <c r="K327" s="173" t="s">
        <v>1</v>
      </c>
      <c r="L327" s="38"/>
      <c r="M327" s="222" t="s">
        <v>1</v>
      </c>
      <c r="N327" s="223" t="s">
        <v>39</v>
      </c>
      <c r="O327" s="224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82" t="s">
        <v>145</v>
      </c>
      <c r="AT327" s="182" t="s">
        <v>140</v>
      </c>
      <c r="AU327" s="182" t="s">
        <v>80</v>
      </c>
      <c r="AY327" s="18" t="s">
        <v>137</v>
      </c>
      <c r="BE327" s="183">
        <f>IF(N327="základní",J327,0)</f>
        <v>0</v>
      </c>
      <c r="BF327" s="183">
        <f>IF(N327="snížená",J327,0)</f>
        <v>0</v>
      </c>
      <c r="BG327" s="183">
        <f>IF(N327="zákl. přenesená",J327,0)</f>
        <v>0</v>
      </c>
      <c r="BH327" s="183">
        <f>IF(N327="sníž. přenesená",J327,0)</f>
        <v>0</v>
      </c>
      <c r="BI327" s="183">
        <f>IF(N327="nulová",J327,0)</f>
        <v>0</v>
      </c>
      <c r="BJ327" s="18" t="s">
        <v>146</v>
      </c>
      <c r="BK327" s="183">
        <f>ROUND(I327*H327,2)</f>
        <v>0</v>
      </c>
      <c r="BL327" s="18" t="s">
        <v>145</v>
      </c>
      <c r="BM327" s="182" t="s">
        <v>388</v>
      </c>
    </row>
    <row r="328" s="2" customFormat="1" ht="6.96" customHeight="1">
      <c r="A328" s="37"/>
      <c r="B328" s="59"/>
      <c r="C328" s="60"/>
      <c r="D328" s="60"/>
      <c r="E328" s="60"/>
      <c r="F328" s="60"/>
      <c r="G328" s="60"/>
      <c r="H328" s="60"/>
      <c r="I328" s="60"/>
      <c r="J328" s="60"/>
      <c r="K328" s="60"/>
      <c r="L328" s="38"/>
      <c r="M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</row>
  </sheetData>
  <autoFilter ref="C126:K327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="1" customFormat="1" ht="24.96" customHeight="1">
      <c r="B4" s="21"/>
      <c r="D4" s="22" t="s">
        <v>103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0" t="str">
        <f>'Rekapitulace stavby'!K6</f>
        <v>Příloha č. 3, Slepý soupis prací, dodávek a služeb s výkazem výměr (2)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104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397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6. 6. 2024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ROUND(J127,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ROUND((SUM(BE127:BE326)),  2)</f>
        <v>0</v>
      </c>
      <c r="G33" s="37"/>
      <c r="H33" s="37"/>
      <c r="I33" s="127">
        <v>0.20999999999999999</v>
      </c>
      <c r="J33" s="126">
        <f>ROUND(((SUM(BE127:BE326))*I33),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ROUND((SUM(BF127:BF326)),  2)</f>
        <v>0</v>
      </c>
      <c r="G34" s="37"/>
      <c r="H34" s="37"/>
      <c r="I34" s="127">
        <v>0.12</v>
      </c>
      <c r="J34" s="126">
        <f>ROUND(((SUM(BF127:BF326))*I34),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ROUND((SUM(BG127:BG326)),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ROUND((SUM(BH127:BH326)),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ROUND((SUM(BI127:BI326)),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0" t="str">
        <f>E7</f>
        <v>Příloha č. 3, Slepý soupis prací, dodávek a služeb s výkazem výměr (2)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104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Objekt5 - 598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6. 6. 2024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107</v>
      </c>
      <c r="D94" s="128"/>
      <c r="E94" s="128"/>
      <c r="F94" s="128"/>
      <c r="G94" s="128"/>
      <c r="H94" s="128"/>
      <c r="I94" s="128"/>
      <c r="J94" s="137" t="s">
        <v>108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109</v>
      </c>
      <c r="D96" s="37"/>
      <c r="E96" s="37"/>
      <c r="F96" s="37"/>
      <c r="G96" s="37"/>
      <c r="H96" s="37"/>
      <c r="I96" s="37"/>
      <c r="J96" s="95">
        <f>J127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110</v>
      </c>
    </row>
    <row r="97" s="9" customFormat="1" ht="24.96" customHeight="1">
      <c r="A97" s="9"/>
      <c r="B97" s="139"/>
      <c r="C97" s="9"/>
      <c r="D97" s="140" t="s">
        <v>111</v>
      </c>
      <c r="E97" s="141"/>
      <c r="F97" s="141"/>
      <c r="G97" s="141"/>
      <c r="H97" s="141"/>
      <c r="I97" s="141"/>
      <c r="J97" s="142">
        <f>J128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112</v>
      </c>
      <c r="E98" s="145"/>
      <c r="F98" s="145"/>
      <c r="G98" s="145"/>
      <c r="H98" s="145"/>
      <c r="I98" s="145"/>
      <c r="J98" s="146">
        <f>J129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113</v>
      </c>
      <c r="E99" s="145"/>
      <c r="F99" s="145"/>
      <c r="G99" s="145"/>
      <c r="H99" s="145"/>
      <c r="I99" s="145"/>
      <c r="J99" s="146">
        <f>J183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114</v>
      </c>
      <c r="E100" s="145"/>
      <c r="F100" s="145"/>
      <c r="G100" s="145"/>
      <c r="H100" s="145"/>
      <c r="I100" s="145"/>
      <c r="J100" s="146">
        <f>J193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115</v>
      </c>
      <c r="E101" s="145"/>
      <c r="F101" s="145"/>
      <c r="G101" s="145"/>
      <c r="H101" s="145"/>
      <c r="I101" s="145"/>
      <c r="J101" s="146">
        <f>J198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39"/>
      <c r="C102" s="9"/>
      <c r="D102" s="140" t="s">
        <v>116</v>
      </c>
      <c r="E102" s="141"/>
      <c r="F102" s="141"/>
      <c r="G102" s="141"/>
      <c r="H102" s="141"/>
      <c r="I102" s="141"/>
      <c r="J102" s="142">
        <f>J200</f>
        <v>0</v>
      </c>
      <c r="K102" s="9"/>
      <c r="L102" s="13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43"/>
      <c r="C103" s="10"/>
      <c r="D103" s="144" t="s">
        <v>117</v>
      </c>
      <c r="E103" s="145"/>
      <c r="F103" s="145"/>
      <c r="G103" s="145"/>
      <c r="H103" s="145"/>
      <c r="I103" s="145"/>
      <c r="J103" s="146">
        <f>J201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118</v>
      </c>
      <c r="E104" s="145"/>
      <c r="F104" s="145"/>
      <c r="G104" s="145"/>
      <c r="H104" s="145"/>
      <c r="I104" s="145"/>
      <c r="J104" s="146">
        <f>J221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3"/>
      <c r="C105" s="10"/>
      <c r="D105" s="144" t="s">
        <v>119</v>
      </c>
      <c r="E105" s="145"/>
      <c r="F105" s="145"/>
      <c r="G105" s="145"/>
      <c r="H105" s="145"/>
      <c r="I105" s="145"/>
      <c r="J105" s="146">
        <f>J258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3"/>
      <c r="C106" s="10"/>
      <c r="D106" s="144" t="s">
        <v>120</v>
      </c>
      <c r="E106" s="145"/>
      <c r="F106" s="145"/>
      <c r="G106" s="145"/>
      <c r="H106" s="145"/>
      <c r="I106" s="145"/>
      <c r="J106" s="146">
        <f>J274</f>
        <v>0</v>
      </c>
      <c r="K106" s="10"/>
      <c r="L106" s="14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39"/>
      <c r="C107" s="9"/>
      <c r="D107" s="140" t="s">
        <v>121</v>
      </c>
      <c r="E107" s="141"/>
      <c r="F107" s="141"/>
      <c r="G107" s="141"/>
      <c r="H107" s="141"/>
      <c r="I107" s="141"/>
      <c r="J107" s="142">
        <f>J323</f>
        <v>0</v>
      </c>
      <c r="K107" s="9"/>
      <c r="L107" s="13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7"/>
      <c r="B108" s="38"/>
      <c r="C108" s="37"/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61"/>
      <c r="C113" s="62"/>
      <c r="D113" s="62"/>
      <c r="E113" s="62"/>
      <c r="F113" s="62"/>
      <c r="G113" s="62"/>
      <c r="H113" s="62"/>
      <c r="I113" s="62"/>
      <c r="J113" s="62"/>
      <c r="K113" s="62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122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</v>
      </c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6.25" customHeight="1">
      <c r="A117" s="37"/>
      <c r="B117" s="38"/>
      <c r="C117" s="37"/>
      <c r="D117" s="37"/>
      <c r="E117" s="120" t="str">
        <f>E7</f>
        <v>Příloha č. 3, Slepý soupis prací, dodávek a služeb s výkazem výměr (2)</v>
      </c>
      <c r="F117" s="31"/>
      <c r="G117" s="31"/>
      <c r="H117" s="31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104</v>
      </c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7"/>
      <c r="D119" s="37"/>
      <c r="E119" s="66" t="str">
        <f>E9</f>
        <v>Objekt5 - 598</v>
      </c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20</v>
      </c>
      <c r="D121" s="37"/>
      <c r="E121" s="37"/>
      <c r="F121" s="26" t="str">
        <f>F12</f>
        <v xml:space="preserve"> </v>
      </c>
      <c r="G121" s="37"/>
      <c r="H121" s="37"/>
      <c r="I121" s="31" t="s">
        <v>22</v>
      </c>
      <c r="J121" s="68" t="str">
        <f>IF(J12="","",J12)</f>
        <v>6. 6. 2024</v>
      </c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24</v>
      </c>
      <c r="D123" s="37"/>
      <c r="E123" s="37"/>
      <c r="F123" s="26" t="str">
        <f>E15</f>
        <v xml:space="preserve"> </v>
      </c>
      <c r="G123" s="37"/>
      <c r="H123" s="37"/>
      <c r="I123" s="31" t="s">
        <v>29</v>
      </c>
      <c r="J123" s="35" t="str">
        <f>E21</f>
        <v xml:space="preserve"> </v>
      </c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27</v>
      </c>
      <c r="D124" s="37"/>
      <c r="E124" s="37"/>
      <c r="F124" s="26" t="str">
        <f>IF(E18="","",E18)</f>
        <v>Vyplň údaj</v>
      </c>
      <c r="G124" s="37"/>
      <c r="H124" s="37"/>
      <c r="I124" s="31" t="s">
        <v>31</v>
      </c>
      <c r="J124" s="35" t="str">
        <f>E24</f>
        <v xml:space="preserve"> </v>
      </c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7"/>
      <c r="D125" s="37"/>
      <c r="E125" s="37"/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1" customFormat="1" ht="29.28" customHeight="1">
      <c r="A126" s="147"/>
      <c r="B126" s="148"/>
      <c r="C126" s="149" t="s">
        <v>123</v>
      </c>
      <c r="D126" s="150" t="s">
        <v>58</v>
      </c>
      <c r="E126" s="150" t="s">
        <v>54</v>
      </c>
      <c r="F126" s="150" t="s">
        <v>55</v>
      </c>
      <c r="G126" s="150" t="s">
        <v>124</v>
      </c>
      <c r="H126" s="150" t="s">
        <v>125</v>
      </c>
      <c r="I126" s="150" t="s">
        <v>126</v>
      </c>
      <c r="J126" s="150" t="s">
        <v>108</v>
      </c>
      <c r="K126" s="151" t="s">
        <v>127</v>
      </c>
      <c r="L126" s="152"/>
      <c r="M126" s="85" t="s">
        <v>1</v>
      </c>
      <c r="N126" s="86" t="s">
        <v>37</v>
      </c>
      <c r="O126" s="86" t="s">
        <v>128</v>
      </c>
      <c r="P126" s="86" t="s">
        <v>129</v>
      </c>
      <c r="Q126" s="86" t="s">
        <v>130</v>
      </c>
      <c r="R126" s="86" t="s">
        <v>131</v>
      </c>
      <c r="S126" s="86" t="s">
        <v>132</v>
      </c>
      <c r="T126" s="87" t="s">
        <v>133</v>
      </c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</row>
    <row r="127" s="2" customFormat="1" ht="22.8" customHeight="1">
      <c r="A127" s="37"/>
      <c r="B127" s="38"/>
      <c r="C127" s="92" t="s">
        <v>134</v>
      </c>
      <c r="D127" s="37"/>
      <c r="E127" s="37"/>
      <c r="F127" s="37"/>
      <c r="G127" s="37"/>
      <c r="H127" s="37"/>
      <c r="I127" s="37"/>
      <c r="J127" s="153">
        <f>BK127</f>
        <v>0</v>
      </c>
      <c r="K127" s="37"/>
      <c r="L127" s="38"/>
      <c r="M127" s="88"/>
      <c r="N127" s="72"/>
      <c r="O127" s="89"/>
      <c r="P127" s="154">
        <f>P128+P200+P323</f>
        <v>0</v>
      </c>
      <c r="Q127" s="89"/>
      <c r="R127" s="154">
        <f>R128+R200+R323</f>
        <v>0</v>
      </c>
      <c r="S127" s="89"/>
      <c r="T127" s="155">
        <f>T128+T200+T323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8" t="s">
        <v>72</v>
      </c>
      <c r="AU127" s="18" t="s">
        <v>110</v>
      </c>
      <c r="BK127" s="156">
        <f>BK128+BK200+BK323</f>
        <v>0</v>
      </c>
    </row>
    <row r="128" s="12" customFormat="1" ht="25.92" customHeight="1">
      <c r="A128" s="12"/>
      <c r="B128" s="157"/>
      <c r="C128" s="12"/>
      <c r="D128" s="158" t="s">
        <v>72</v>
      </c>
      <c r="E128" s="159" t="s">
        <v>135</v>
      </c>
      <c r="F128" s="159" t="s">
        <v>136</v>
      </c>
      <c r="G128" s="12"/>
      <c r="H128" s="12"/>
      <c r="I128" s="160"/>
      <c r="J128" s="161">
        <f>BK128</f>
        <v>0</v>
      </c>
      <c r="K128" s="12"/>
      <c r="L128" s="157"/>
      <c r="M128" s="162"/>
      <c r="N128" s="163"/>
      <c r="O128" s="163"/>
      <c r="P128" s="164">
        <f>P129+P183+P193+P198</f>
        <v>0</v>
      </c>
      <c r="Q128" s="163"/>
      <c r="R128" s="164">
        <f>R129+R183+R193+R198</f>
        <v>0</v>
      </c>
      <c r="S128" s="163"/>
      <c r="T128" s="165">
        <f>T129+T183+T193+T198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8" t="s">
        <v>80</v>
      </c>
      <c r="AT128" s="166" t="s">
        <v>72</v>
      </c>
      <c r="AU128" s="166" t="s">
        <v>73</v>
      </c>
      <c r="AY128" s="158" t="s">
        <v>137</v>
      </c>
      <c r="BK128" s="167">
        <f>BK129+BK183+BK193+BK198</f>
        <v>0</v>
      </c>
    </row>
    <row r="129" s="12" customFormat="1" ht="22.8" customHeight="1">
      <c r="A129" s="12"/>
      <c r="B129" s="157"/>
      <c r="C129" s="12"/>
      <c r="D129" s="158" t="s">
        <v>72</v>
      </c>
      <c r="E129" s="168" t="s">
        <v>138</v>
      </c>
      <c r="F129" s="168" t="s">
        <v>139</v>
      </c>
      <c r="G129" s="12"/>
      <c r="H129" s="12"/>
      <c r="I129" s="160"/>
      <c r="J129" s="169">
        <f>BK129</f>
        <v>0</v>
      </c>
      <c r="K129" s="12"/>
      <c r="L129" s="157"/>
      <c r="M129" s="162"/>
      <c r="N129" s="163"/>
      <c r="O129" s="163"/>
      <c r="P129" s="164">
        <f>SUM(P130:P182)</f>
        <v>0</v>
      </c>
      <c r="Q129" s="163"/>
      <c r="R129" s="164">
        <f>SUM(R130:R182)</f>
        <v>0</v>
      </c>
      <c r="S129" s="163"/>
      <c r="T129" s="165">
        <f>SUM(T130:T182)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8" t="s">
        <v>80</v>
      </c>
      <c r="AT129" s="166" t="s">
        <v>72</v>
      </c>
      <c r="AU129" s="166" t="s">
        <v>80</v>
      </c>
      <c r="AY129" s="158" t="s">
        <v>137</v>
      </c>
      <c r="BK129" s="167">
        <f>SUM(BK130:BK182)</f>
        <v>0</v>
      </c>
    </row>
    <row r="130" s="2" customFormat="1" ht="37.8" customHeight="1">
      <c r="A130" s="37"/>
      <c r="B130" s="170"/>
      <c r="C130" s="171" t="s">
        <v>80</v>
      </c>
      <c r="D130" s="171" t="s">
        <v>140</v>
      </c>
      <c r="E130" s="172" t="s">
        <v>141</v>
      </c>
      <c r="F130" s="173" t="s">
        <v>142</v>
      </c>
      <c r="G130" s="174" t="s">
        <v>143</v>
      </c>
      <c r="H130" s="175">
        <v>110.19</v>
      </c>
      <c r="I130" s="176"/>
      <c r="J130" s="177">
        <f>ROUND(I130*H130,2)</f>
        <v>0</v>
      </c>
      <c r="K130" s="173" t="s">
        <v>144</v>
      </c>
      <c r="L130" s="38"/>
      <c r="M130" s="178" t="s">
        <v>1</v>
      </c>
      <c r="N130" s="179" t="s">
        <v>39</v>
      </c>
      <c r="O130" s="76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2" t="s">
        <v>145</v>
      </c>
      <c r="AT130" s="182" t="s">
        <v>140</v>
      </c>
      <c r="AU130" s="182" t="s">
        <v>146</v>
      </c>
      <c r="AY130" s="18" t="s">
        <v>137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8" t="s">
        <v>146</v>
      </c>
      <c r="BK130" s="183">
        <f>ROUND(I130*H130,2)</f>
        <v>0</v>
      </c>
      <c r="BL130" s="18" t="s">
        <v>145</v>
      </c>
      <c r="BM130" s="182" t="s">
        <v>146</v>
      </c>
    </row>
    <row r="131" s="13" customFormat="1">
      <c r="A131" s="13"/>
      <c r="B131" s="184"/>
      <c r="C131" s="13"/>
      <c r="D131" s="185" t="s">
        <v>147</v>
      </c>
      <c r="E131" s="186" t="s">
        <v>1</v>
      </c>
      <c r="F131" s="187" t="s">
        <v>148</v>
      </c>
      <c r="G131" s="13"/>
      <c r="H131" s="186" t="s">
        <v>1</v>
      </c>
      <c r="I131" s="188"/>
      <c r="J131" s="13"/>
      <c r="K131" s="13"/>
      <c r="L131" s="184"/>
      <c r="M131" s="189"/>
      <c r="N131" s="190"/>
      <c r="O131" s="190"/>
      <c r="P131" s="190"/>
      <c r="Q131" s="190"/>
      <c r="R131" s="190"/>
      <c r="S131" s="190"/>
      <c r="T131" s="19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6" t="s">
        <v>147</v>
      </c>
      <c r="AU131" s="186" t="s">
        <v>146</v>
      </c>
      <c r="AV131" s="13" t="s">
        <v>80</v>
      </c>
      <c r="AW131" s="13" t="s">
        <v>30</v>
      </c>
      <c r="AX131" s="13" t="s">
        <v>73</v>
      </c>
      <c r="AY131" s="186" t="s">
        <v>137</v>
      </c>
    </row>
    <row r="132" s="14" customFormat="1">
      <c r="A132" s="14"/>
      <c r="B132" s="192"/>
      <c r="C132" s="14"/>
      <c r="D132" s="185" t="s">
        <v>147</v>
      </c>
      <c r="E132" s="193" t="s">
        <v>1</v>
      </c>
      <c r="F132" s="194" t="s">
        <v>149</v>
      </c>
      <c r="G132" s="14"/>
      <c r="H132" s="195">
        <v>75.599999999999994</v>
      </c>
      <c r="I132" s="196"/>
      <c r="J132" s="14"/>
      <c r="K132" s="14"/>
      <c r="L132" s="192"/>
      <c r="M132" s="197"/>
      <c r="N132" s="198"/>
      <c r="O132" s="198"/>
      <c r="P132" s="198"/>
      <c r="Q132" s="198"/>
      <c r="R132" s="198"/>
      <c r="S132" s="198"/>
      <c r="T132" s="19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193" t="s">
        <v>147</v>
      </c>
      <c r="AU132" s="193" t="s">
        <v>146</v>
      </c>
      <c r="AV132" s="14" t="s">
        <v>146</v>
      </c>
      <c r="AW132" s="14" t="s">
        <v>30</v>
      </c>
      <c r="AX132" s="14" t="s">
        <v>73</v>
      </c>
      <c r="AY132" s="193" t="s">
        <v>137</v>
      </c>
    </row>
    <row r="133" s="13" customFormat="1">
      <c r="A133" s="13"/>
      <c r="B133" s="184"/>
      <c r="C133" s="13"/>
      <c r="D133" s="185" t="s">
        <v>147</v>
      </c>
      <c r="E133" s="186" t="s">
        <v>1</v>
      </c>
      <c r="F133" s="187" t="s">
        <v>150</v>
      </c>
      <c r="G133" s="13"/>
      <c r="H133" s="186" t="s">
        <v>1</v>
      </c>
      <c r="I133" s="188"/>
      <c r="J133" s="13"/>
      <c r="K133" s="13"/>
      <c r="L133" s="184"/>
      <c r="M133" s="189"/>
      <c r="N133" s="190"/>
      <c r="O133" s="190"/>
      <c r="P133" s="190"/>
      <c r="Q133" s="190"/>
      <c r="R133" s="190"/>
      <c r="S133" s="190"/>
      <c r="T133" s="19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6" t="s">
        <v>147</v>
      </c>
      <c r="AU133" s="186" t="s">
        <v>146</v>
      </c>
      <c r="AV133" s="13" t="s">
        <v>80</v>
      </c>
      <c r="AW133" s="13" t="s">
        <v>30</v>
      </c>
      <c r="AX133" s="13" t="s">
        <v>73</v>
      </c>
      <c r="AY133" s="186" t="s">
        <v>137</v>
      </c>
    </row>
    <row r="134" s="14" customFormat="1">
      <c r="A134" s="14"/>
      <c r="B134" s="192"/>
      <c r="C134" s="14"/>
      <c r="D134" s="185" t="s">
        <v>147</v>
      </c>
      <c r="E134" s="193" t="s">
        <v>1</v>
      </c>
      <c r="F134" s="194" t="s">
        <v>151</v>
      </c>
      <c r="G134" s="14"/>
      <c r="H134" s="195">
        <v>34.590000000000003</v>
      </c>
      <c r="I134" s="196"/>
      <c r="J134" s="14"/>
      <c r="K134" s="14"/>
      <c r="L134" s="192"/>
      <c r="M134" s="197"/>
      <c r="N134" s="198"/>
      <c r="O134" s="198"/>
      <c r="P134" s="198"/>
      <c r="Q134" s="198"/>
      <c r="R134" s="198"/>
      <c r="S134" s="198"/>
      <c r="T134" s="19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193" t="s">
        <v>147</v>
      </c>
      <c r="AU134" s="193" t="s">
        <v>146</v>
      </c>
      <c r="AV134" s="14" t="s">
        <v>146</v>
      </c>
      <c r="AW134" s="14" t="s">
        <v>30</v>
      </c>
      <c r="AX134" s="14" t="s">
        <v>73</v>
      </c>
      <c r="AY134" s="193" t="s">
        <v>137</v>
      </c>
    </row>
    <row r="135" s="15" customFormat="1">
      <c r="A135" s="15"/>
      <c r="B135" s="200"/>
      <c r="C135" s="15"/>
      <c r="D135" s="185" t="s">
        <v>147</v>
      </c>
      <c r="E135" s="201" t="s">
        <v>1</v>
      </c>
      <c r="F135" s="202" t="s">
        <v>152</v>
      </c>
      <c r="G135" s="15"/>
      <c r="H135" s="203">
        <v>110.19</v>
      </c>
      <c r="I135" s="204"/>
      <c r="J135" s="15"/>
      <c r="K135" s="15"/>
      <c r="L135" s="200"/>
      <c r="M135" s="205"/>
      <c r="N135" s="206"/>
      <c r="O135" s="206"/>
      <c r="P135" s="206"/>
      <c r="Q135" s="206"/>
      <c r="R135" s="206"/>
      <c r="S135" s="206"/>
      <c r="T135" s="207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01" t="s">
        <v>147</v>
      </c>
      <c r="AU135" s="201" t="s">
        <v>146</v>
      </c>
      <c r="AV135" s="15" t="s">
        <v>145</v>
      </c>
      <c r="AW135" s="15" t="s">
        <v>30</v>
      </c>
      <c r="AX135" s="15" t="s">
        <v>80</v>
      </c>
      <c r="AY135" s="201" t="s">
        <v>137</v>
      </c>
    </row>
    <row r="136" s="2" customFormat="1" ht="44.25" customHeight="1">
      <c r="A136" s="37"/>
      <c r="B136" s="170"/>
      <c r="C136" s="171" t="s">
        <v>146</v>
      </c>
      <c r="D136" s="171" t="s">
        <v>140</v>
      </c>
      <c r="E136" s="172" t="s">
        <v>153</v>
      </c>
      <c r="F136" s="173" t="s">
        <v>154</v>
      </c>
      <c r="G136" s="174" t="s">
        <v>155</v>
      </c>
      <c r="H136" s="175">
        <v>44</v>
      </c>
      <c r="I136" s="176"/>
      <c r="J136" s="177">
        <f>ROUND(I136*H136,2)</f>
        <v>0</v>
      </c>
      <c r="K136" s="173" t="s">
        <v>144</v>
      </c>
      <c r="L136" s="38"/>
      <c r="M136" s="178" t="s">
        <v>1</v>
      </c>
      <c r="N136" s="179" t="s">
        <v>39</v>
      </c>
      <c r="O136" s="76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2" t="s">
        <v>145</v>
      </c>
      <c r="AT136" s="182" t="s">
        <v>140</v>
      </c>
      <c r="AU136" s="182" t="s">
        <v>146</v>
      </c>
      <c r="AY136" s="18" t="s">
        <v>137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8" t="s">
        <v>146</v>
      </c>
      <c r="BK136" s="183">
        <f>ROUND(I136*H136,2)</f>
        <v>0</v>
      </c>
      <c r="BL136" s="18" t="s">
        <v>145</v>
      </c>
      <c r="BM136" s="182" t="s">
        <v>145</v>
      </c>
    </row>
    <row r="137" s="13" customFormat="1">
      <c r="A137" s="13"/>
      <c r="B137" s="184"/>
      <c r="C137" s="13"/>
      <c r="D137" s="185" t="s">
        <v>147</v>
      </c>
      <c r="E137" s="186" t="s">
        <v>1</v>
      </c>
      <c r="F137" s="187" t="s">
        <v>156</v>
      </c>
      <c r="G137" s="13"/>
      <c r="H137" s="186" t="s">
        <v>1</v>
      </c>
      <c r="I137" s="188"/>
      <c r="J137" s="13"/>
      <c r="K137" s="13"/>
      <c r="L137" s="184"/>
      <c r="M137" s="189"/>
      <c r="N137" s="190"/>
      <c r="O137" s="190"/>
      <c r="P137" s="190"/>
      <c r="Q137" s="190"/>
      <c r="R137" s="190"/>
      <c r="S137" s="190"/>
      <c r="T137" s="19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6" t="s">
        <v>147</v>
      </c>
      <c r="AU137" s="186" t="s">
        <v>146</v>
      </c>
      <c r="AV137" s="13" t="s">
        <v>80</v>
      </c>
      <c r="AW137" s="13" t="s">
        <v>30</v>
      </c>
      <c r="AX137" s="13" t="s">
        <v>73</v>
      </c>
      <c r="AY137" s="186" t="s">
        <v>137</v>
      </c>
    </row>
    <row r="138" s="13" customFormat="1">
      <c r="A138" s="13"/>
      <c r="B138" s="184"/>
      <c r="C138" s="13"/>
      <c r="D138" s="185" t="s">
        <v>147</v>
      </c>
      <c r="E138" s="186" t="s">
        <v>1</v>
      </c>
      <c r="F138" s="187" t="s">
        <v>148</v>
      </c>
      <c r="G138" s="13"/>
      <c r="H138" s="186" t="s">
        <v>1</v>
      </c>
      <c r="I138" s="188"/>
      <c r="J138" s="13"/>
      <c r="K138" s="13"/>
      <c r="L138" s="184"/>
      <c r="M138" s="189"/>
      <c r="N138" s="190"/>
      <c r="O138" s="190"/>
      <c r="P138" s="190"/>
      <c r="Q138" s="190"/>
      <c r="R138" s="190"/>
      <c r="S138" s="190"/>
      <c r="T138" s="19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6" t="s">
        <v>147</v>
      </c>
      <c r="AU138" s="186" t="s">
        <v>146</v>
      </c>
      <c r="AV138" s="13" t="s">
        <v>80</v>
      </c>
      <c r="AW138" s="13" t="s">
        <v>30</v>
      </c>
      <c r="AX138" s="13" t="s">
        <v>73</v>
      </c>
      <c r="AY138" s="186" t="s">
        <v>137</v>
      </c>
    </row>
    <row r="139" s="14" customFormat="1">
      <c r="A139" s="14"/>
      <c r="B139" s="192"/>
      <c r="C139" s="14"/>
      <c r="D139" s="185" t="s">
        <v>147</v>
      </c>
      <c r="E139" s="193" t="s">
        <v>1</v>
      </c>
      <c r="F139" s="194" t="s">
        <v>157</v>
      </c>
      <c r="G139" s="14"/>
      <c r="H139" s="195">
        <v>32</v>
      </c>
      <c r="I139" s="196"/>
      <c r="J139" s="14"/>
      <c r="K139" s="14"/>
      <c r="L139" s="192"/>
      <c r="M139" s="197"/>
      <c r="N139" s="198"/>
      <c r="O139" s="198"/>
      <c r="P139" s="198"/>
      <c r="Q139" s="198"/>
      <c r="R139" s="198"/>
      <c r="S139" s="198"/>
      <c r="T139" s="19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193" t="s">
        <v>147</v>
      </c>
      <c r="AU139" s="193" t="s">
        <v>146</v>
      </c>
      <c r="AV139" s="14" t="s">
        <v>146</v>
      </c>
      <c r="AW139" s="14" t="s">
        <v>30</v>
      </c>
      <c r="AX139" s="14" t="s">
        <v>73</v>
      </c>
      <c r="AY139" s="193" t="s">
        <v>137</v>
      </c>
    </row>
    <row r="140" s="13" customFormat="1">
      <c r="A140" s="13"/>
      <c r="B140" s="184"/>
      <c r="C140" s="13"/>
      <c r="D140" s="185" t="s">
        <v>147</v>
      </c>
      <c r="E140" s="186" t="s">
        <v>1</v>
      </c>
      <c r="F140" s="187" t="s">
        <v>150</v>
      </c>
      <c r="G140" s="13"/>
      <c r="H140" s="186" t="s">
        <v>1</v>
      </c>
      <c r="I140" s="188"/>
      <c r="J140" s="13"/>
      <c r="K140" s="13"/>
      <c r="L140" s="184"/>
      <c r="M140" s="189"/>
      <c r="N140" s="190"/>
      <c r="O140" s="190"/>
      <c r="P140" s="190"/>
      <c r="Q140" s="190"/>
      <c r="R140" s="190"/>
      <c r="S140" s="190"/>
      <c r="T140" s="19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6" t="s">
        <v>147</v>
      </c>
      <c r="AU140" s="186" t="s">
        <v>146</v>
      </c>
      <c r="AV140" s="13" t="s">
        <v>80</v>
      </c>
      <c r="AW140" s="13" t="s">
        <v>30</v>
      </c>
      <c r="AX140" s="13" t="s">
        <v>73</v>
      </c>
      <c r="AY140" s="186" t="s">
        <v>137</v>
      </c>
    </row>
    <row r="141" s="14" customFormat="1">
      <c r="A141" s="14"/>
      <c r="B141" s="192"/>
      <c r="C141" s="14"/>
      <c r="D141" s="185" t="s">
        <v>147</v>
      </c>
      <c r="E141" s="193" t="s">
        <v>1</v>
      </c>
      <c r="F141" s="194" t="s">
        <v>8</v>
      </c>
      <c r="G141" s="14"/>
      <c r="H141" s="195">
        <v>12</v>
      </c>
      <c r="I141" s="196"/>
      <c r="J141" s="14"/>
      <c r="K141" s="14"/>
      <c r="L141" s="192"/>
      <c r="M141" s="197"/>
      <c r="N141" s="198"/>
      <c r="O141" s="198"/>
      <c r="P141" s="198"/>
      <c r="Q141" s="198"/>
      <c r="R141" s="198"/>
      <c r="S141" s="198"/>
      <c r="T141" s="19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193" t="s">
        <v>147</v>
      </c>
      <c r="AU141" s="193" t="s">
        <v>146</v>
      </c>
      <c r="AV141" s="14" t="s">
        <v>146</v>
      </c>
      <c r="AW141" s="14" t="s">
        <v>30</v>
      </c>
      <c r="AX141" s="14" t="s">
        <v>73</v>
      </c>
      <c r="AY141" s="193" t="s">
        <v>137</v>
      </c>
    </row>
    <row r="142" s="15" customFormat="1">
      <c r="A142" s="15"/>
      <c r="B142" s="200"/>
      <c r="C142" s="15"/>
      <c r="D142" s="185" t="s">
        <v>147</v>
      </c>
      <c r="E142" s="201" t="s">
        <v>1</v>
      </c>
      <c r="F142" s="202" t="s">
        <v>152</v>
      </c>
      <c r="G142" s="15"/>
      <c r="H142" s="203">
        <v>44</v>
      </c>
      <c r="I142" s="204"/>
      <c r="J142" s="15"/>
      <c r="K142" s="15"/>
      <c r="L142" s="200"/>
      <c r="M142" s="205"/>
      <c r="N142" s="206"/>
      <c r="O142" s="206"/>
      <c r="P142" s="206"/>
      <c r="Q142" s="206"/>
      <c r="R142" s="206"/>
      <c r="S142" s="206"/>
      <c r="T142" s="207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01" t="s">
        <v>147</v>
      </c>
      <c r="AU142" s="201" t="s">
        <v>146</v>
      </c>
      <c r="AV142" s="15" t="s">
        <v>145</v>
      </c>
      <c r="AW142" s="15" t="s">
        <v>30</v>
      </c>
      <c r="AX142" s="15" t="s">
        <v>80</v>
      </c>
      <c r="AY142" s="201" t="s">
        <v>137</v>
      </c>
    </row>
    <row r="143" s="2" customFormat="1" ht="24.15" customHeight="1">
      <c r="A143" s="37"/>
      <c r="B143" s="170"/>
      <c r="C143" s="171" t="s">
        <v>158</v>
      </c>
      <c r="D143" s="171" t="s">
        <v>140</v>
      </c>
      <c r="E143" s="172" t="s">
        <v>159</v>
      </c>
      <c r="F143" s="173" t="s">
        <v>160</v>
      </c>
      <c r="G143" s="174" t="s">
        <v>143</v>
      </c>
      <c r="H143" s="175">
        <v>31.710000000000001</v>
      </c>
      <c r="I143" s="176"/>
      <c r="J143" s="177">
        <f>ROUND(I143*H143,2)</f>
        <v>0</v>
      </c>
      <c r="K143" s="173" t="s">
        <v>144</v>
      </c>
      <c r="L143" s="38"/>
      <c r="M143" s="178" t="s">
        <v>1</v>
      </c>
      <c r="N143" s="179" t="s">
        <v>39</v>
      </c>
      <c r="O143" s="76"/>
      <c r="P143" s="180">
        <f>O143*H143</f>
        <v>0</v>
      </c>
      <c r="Q143" s="180">
        <v>0</v>
      </c>
      <c r="R143" s="180">
        <f>Q143*H143</f>
        <v>0</v>
      </c>
      <c r="S143" s="180">
        <v>0</v>
      </c>
      <c r="T143" s="18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2" t="s">
        <v>145</v>
      </c>
      <c r="AT143" s="182" t="s">
        <v>140</v>
      </c>
      <c r="AU143" s="182" t="s">
        <v>146</v>
      </c>
      <c r="AY143" s="18" t="s">
        <v>137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8" t="s">
        <v>146</v>
      </c>
      <c r="BK143" s="183">
        <f>ROUND(I143*H143,2)</f>
        <v>0</v>
      </c>
      <c r="BL143" s="18" t="s">
        <v>145</v>
      </c>
      <c r="BM143" s="182" t="s">
        <v>138</v>
      </c>
    </row>
    <row r="144" s="13" customFormat="1">
      <c r="A144" s="13"/>
      <c r="B144" s="184"/>
      <c r="C144" s="13"/>
      <c r="D144" s="185" t="s">
        <v>147</v>
      </c>
      <c r="E144" s="186" t="s">
        <v>1</v>
      </c>
      <c r="F144" s="187" t="s">
        <v>161</v>
      </c>
      <c r="G144" s="13"/>
      <c r="H144" s="186" t="s">
        <v>1</v>
      </c>
      <c r="I144" s="188"/>
      <c r="J144" s="13"/>
      <c r="K144" s="13"/>
      <c r="L144" s="184"/>
      <c r="M144" s="189"/>
      <c r="N144" s="190"/>
      <c r="O144" s="190"/>
      <c r="P144" s="190"/>
      <c r="Q144" s="190"/>
      <c r="R144" s="190"/>
      <c r="S144" s="190"/>
      <c r="T144" s="19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6" t="s">
        <v>147</v>
      </c>
      <c r="AU144" s="186" t="s">
        <v>146</v>
      </c>
      <c r="AV144" s="13" t="s">
        <v>80</v>
      </c>
      <c r="AW144" s="13" t="s">
        <v>30</v>
      </c>
      <c r="AX144" s="13" t="s">
        <v>73</v>
      </c>
      <c r="AY144" s="186" t="s">
        <v>137</v>
      </c>
    </row>
    <row r="145" s="13" customFormat="1">
      <c r="A145" s="13"/>
      <c r="B145" s="184"/>
      <c r="C145" s="13"/>
      <c r="D145" s="185" t="s">
        <v>147</v>
      </c>
      <c r="E145" s="186" t="s">
        <v>1</v>
      </c>
      <c r="F145" s="187" t="s">
        <v>148</v>
      </c>
      <c r="G145" s="13"/>
      <c r="H145" s="186" t="s">
        <v>1</v>
      </c>
      <c r="I145" s="188"/>
      <c r="J145" s="13"/>
      <c r="K145" s="13"/>
      <c r="L145" s="184"/>
      <c r="M145" s="189"/>
      <c r="N145" s="190"/>
      <c r="O145" s="190"/>
      <c r="P145" s="190"/>
      <c r="Q145" s="190"/>
      <c r="R145" s="190"/>
      <c r="S145" s="190"/>
      <c r="T145" s="19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6" t="s">
        <v>147</v>
      </c>
      <c r="AU145" s="186" t="s">
        <v>146</v>
      </c>
      <c r="AV145" s="13" t="s">
        <v>80</v>
      </c>
      <c r="AW145" s="13" t="s">
        <v>30</v>
      </c>
      <c r="AX145" s="13" t="s">
        <v>73</v>
      </c>
      <c r="AY145" s="186" t="s">
        <v>137</v>
      </c>
    </row>
    <row r="146" s="14" customFormat="1">
      <c r="A146" s="14"/>
      <c r="B146" s="192"/>
      <c r="C146" s="14"/>
      <c r="D146" s="185" t="s">
        <v>147</v>
      </c>
      <c r="E146" s="193" t="s">
        <v>1</v>
      </c>
      <c r="F146" s="194" t="s">
        <v>162</v>
      </c>
      <c r="G146" s="14"/>
      <c r="H146" s="195">
        <v>21.359999999999999</v>
      </c>
      <c r="I146" s="196"/>
      <c r="J146" s="14"/>
      <c r="K146" s="14"/>
      <c r="L146" s="192"/>
      <c r="M146" s="197"/>
      <c r="N146" s="198"/>
      <c r="O146" s="198"/>
      <c r="P146" s="198"/>
      <c r="Q146" s="198"/>
      <c r="R146" s="198"/>
      <c r="S146" s="198"/>
      <c r="T146" s="19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193" t="s">
        <v>147</v>
      </c>
      <c r="AU146" s="193" t="s">
        <v>146</v>
      </c>
      <c r="AV146" s="14" t="s">
        <v>146</v>
      </c>
      <c r="AW146" s="14" t="s">
        <v>30</v>
      </c>
      <c r="AX146" s="14" t="s">
        <v>73</v>
      </c>
      <c r="AY146" s="193" t="s">
        <v>137</v>
      </c>
    </row>
    <row r="147" s="13" customFormat="1">
      <c r="A147" s="13"/>
      <c r="B147" s="184"/>
      <c r="C147" s="13"/>
      <c r="D147" s="185" t="s">
        <v>147</v>
      </c>
      <c r="E147" s="186" t="s">
        <v>1</v>
      </c>
      <c r="F147" s="187" t="s">
        <v>150</v>
      </c>
      <c r="G147" s="13"/>
      <c r="H147" s="186" t="s">
        <v>1</v>
      </c>
      <c r="I147" s="188"/>
      <c r="J147" s="13"/>
      <c r="K147" s="13"/>
      <c r="L147" s="184"/>
      <c r="M147" s="189"/>
      <c r="N147" s="190"/>
      <c r="O147" s="190"/>
      <c r="P147" s="190"/>
      <c r="Q147" s="190"/>
      <c r="R147" s="190"/>
      <c r="S147" s="190"/>
      <c r="T147" s="19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6" t="s">
        <v>147</v>
      </c>
      <c r="AU147" s="186" t="s">
        <v>146</v>
      </c>
      <c r="AV147" s="13" t="s">
        <v>80</v>
      </c>
      <c r="AW147" s="13" t="s">
        <v>30</v>
      </c>
      <c r="AX147" s="13" t="s">
        <v>73</v>
      </c>
      <c r="AY147" s="186" t="s">
        <v>137</v>
      </c>
    </row>
    <row r="148" s="14" customFormat="1">
      <c r="A148" s="14"/>
      <c r="B148" s="192"/>
      <c r="C148" s="14"/>
      <c r="D148" s="185" t="s">
        <v>147</v>
      </c>
      <c r="E148" s="193" t="s">
        <v>1</v>
      </c>
      <c r="F148" s="194" t="s">
        <v>163</v>
      </c>
      <c r="G148" s="14"/>
      <c r="H148" s="195">
        <v>10.35</v>
      </c>
      <c r="I148" s="196"/>
      <c r="J148" s="14"/>
      <c r="K148" s="14"/>
      <c r="L148" s="192"/>
      <c r="M148" s="197"/>
      <c r="N148" s="198"/>
      <c r="O148" s="198"/>
      <c r="P148" s="198"/>
      <c r="Q148" s="198"/>
      <c r="R148" s="198"/>
      <c r="S148" s="198"/>
      <c r="T148" s="19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193" t="s">
        <v>147</v>
      </c>
      <c r="AU148" s="193" t="s">
        <v>146</v>
      </c>
      <c r="AV148" s="14" t="s">
        <v>146</v>
      </c>
      <c r="AW148" s="14" t="s">
        <v>30</v>
      </c>
      <c r="AX148" s="14" t="s">
        <v>73</v>
      </c>
      <c r="AY148" s="193" t="s">
        <v>137</v>
      </c>
    </row>
    <row r="149" s="15" customFormat="1">
      <c r="A149" s="15"/>
      <c r="B149" s="200"/>
      <c r="C149" s="15"/>
      <c r="D149" s="185" t="s">
        <v>147</v>
      </c>
      <c r="E149" s="201" t="s">
        <v>1</v>
      </c>
      <c r="F149" s="202" t="s">
        <v>152</v>
      </c>
      <c r="G149" s="15"/>
      <c r="H149" s="203">
        <v>31.710000000000001</v>
      </c>
      <c r="I149" s="204"/>
      <c r="J149" s="15"/>
      <c r="K149" s="15"/>
      <c r="L149" s="200"/>
      <c r="M149" s="205"/>
      <c r="N149" s="206"/>
      <c r="O149" s="206"/>
      <c r="P149" s="206"/>
      <c r="Q149" s="206"/>
      <c r="R149" s="206"/>
      <c r="S149" s="206"/>
      <c r="T149" s="20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01" t="s">
        <v>147</v>
      </c>
      <c r="AU149" s="201" t="s">
        <v>146</v>
      </c>
      <c r="AV149" s="15" t="s">
        <v>145</v>
      </c>
      <c r="AW149" s="15" t="s">
        <v>30</v>
      </c>
      <c r="AX149" s="15" t="s">
        <v>80</v>
      </c>
      <c r="AY149" s="201" t="s">
        <v>137</v>
      </c>
    </row>
    <row r="150" s="2" customFormat="1" ht="55.5" customHeight="1">
      <c r="A150" s="37"/>
      <c r="B150" s="170"/>
      <c r="C150" s="171" t="s">
        <v>145</v>
      </c>
      <c r="D150" s="171" t="s">
        <v>140</v>
      </c>
      <c r="E150" s="172" t="s">
        <v>164</v>
      </c>
      <c r="F150" s="173" t="s">
        <v>165</v>
      </c>
      <c r="G150" s="174" t="s">
        <v>166</v>
      </c>
      <c r="H150" s="175">
        <v>422.80000000000001</v>
      </c>
      <c r="I150" s="176"/>
      <c r="J150" s="177">
        <f>ROUND(I150*H150,2)</f>
        <v>0</v>
      </c>
      <c r="K150" s="173" t="s">
        <v>144</v>
      </c>
      <c r="L150" s="38"/>
      <c r="M150" s="178" t="s">
        <v>1</v>
      </c>
      <c r="N150" s="179" t="s">
        <v>39</v>
      </c>
      <c r="O150" s="76"/>
      <c r="P150" s="180">
        <f>O150*H150</f>
        <v>0</v>
      </c>
      <c r="Q150" s="180">
        <v>0</v>
      </c>
      <c r="R150" s="180">
        <f>Q150*H150</f>
        <v>0</v>
      </c>
      <c r="S150" s="180">
        <v>0</v>
      </c>
      <c r="T150" s="18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2" t="s">
        <v>145</v>
      </c>
      <c r="AT150" s="182" t="s">
        <v>140</v>
      </c>
      <c r="AU150" s="182" t="s">
        <v>146</v>
      </c>
      <c r="AY150" s="18" t="s">
        <v>137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8" t="s">
        <v>146</v>
      </c>
      <c r="BK150" s="183">
        <f>ROUND(I150*H150,2)</f>
        <v>0</v>
      </c>
      <c r="BL150" s="18" t="s">
        <v>145</v>
      </c>
      <c r="BM150" s="182" t="s">
        <v>167</v>
      </c>
    </row>
    <row r="151" s="2" customFormat="1" ht="24.15" customHeight="1">
      <c r="A151" s="37"/>
      <c r="B151" s="170"/>
      <c r="C151" s="208" t="s">
        <v>168</v>
      </c>
      <c r="D151" s="208" t="s">
        <v>169</v>
      </c>
      <c r="E151" s="209" t="s">
        <v>170</v>
      </c>
      <c r="F151" s="210" t="s">
        <v>171</v>
      </c>
      <c r="G151" s="211" t="s">
        <v>166</v>
      </c>
      <c r="H151" s="212">
        <v>221.97</v>
      </c>
      <c r="I151" s="213"/>
      <c r="J151" s="214">
        <f>ROUND(I151*H151,2)</f>
        <v>0</v>
      </c>
      <c r="K151" s="210" t="s">
        <v>144</v>
      </c>
      <c r="L151" s="215"/>
      <c r="M151" s="216" t="s">
        <v>1</v>
      </c>
      <c r="N151" s="217" t="s">
        <v>39</v>
      </c>
      <c r="O151" s="76"/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2" t="s">
        <v>167</v>
      </c>
      <c r="AT151" s="182" t="s">
        <v>169</v>
      </c>
      <c r="AU151" s="182" t="s">
        <v>146</v>
      </c>
      <c r="AY151" s="18" t="s">
        <v>137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8" t="s">
        <v>146</v>
      </c>
      <c r="BK151" s="183">
        <f>ROUND(I151*H151,2)</f>
        <v>0</v>
      </c>
      <c r="BL151" s="18" t="s">
        <v>145</v>
      </c>
      <c r="BM151" s="182" t="s">
        <v>172</v>
      </c>
    </row>
    <row r="152" s="13" customFormat="1">
      <c r="A152" s="13"/>
      <c r="B152" s="184"/>
      <c r="C152" s="13"/>
      <c r="D152" s="185" t="s">
        <v>147</v>
      </c>
      <c r="E152" s="186" t="s">
        <v>1</v>
      </c>
      <c r="F152" s="187" t="s">
        <v>156</v>
      </c>
      <c r="G152" s="13"/>
      <c r="H152" s="186" t="s">
        <v>1</v>
      </c>
      <c r="I152" s="188"/>
      <c r="J152" s="13"/>
      <c r="K152" s="13"/>
      <c r="L152" s="184"/>
      <c r="M152" s="189"/>
      <c r="N152" s="190"/>
      <c r="O152" s="190"/>
      <c r="P152" s="190"/>
      <c r="Q152" s="190"/>
      <c r="R152" s="190"/>
      <c r="S152" s="190"/>
      <c r="T152" s="19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6" t="s">
        <v>147</v>
      </c>
      <c r="AU152" s="186" t="s">
        <v>146</v>
      </c>
      <c r="AV152" s="13" t="s">
        <v>80</v>
      </c>
      <c r="AW152" s="13" t="s">
        <v>30</v>
      </c>
      <c r="AX152" s="13" t="s">
        <v>73</v>
      </c>
      <c r="AY152" s="186" t="s">
        <v>137</v>
      </c>
    </row>
    <row r="153" s="13" customFormat="1">
      <c r="A153" s="13"/>
      <c r="B153" s="184"/>
      <c r="C153" s="13"/>
      <c r="D153" s="185" t="s">
        <v>147</v>
      </c>
      <c r="E153" s="186" t="s">
        <v>1</v>
      </c>
      <c r="F153" s="187" t="s">
        <v>148</v>
      </c>
      <c r="G153" s="13"/>
      <c r="H153" s="186" t="s">
        <v>1</v>
      </c>
      <c r="I153" s="188"/>
      <c r="J153" s="13"/>
      <c r="K153" s="13"/>
      <c r="L153" s="184"/>
      <c r="M153" s="189"/>
      <c r="N153" s="190"/>
      <c r="O153" s="190"/>
      <c r="P153" s="190"/>
      <c r="Q153" s="190"/>
      <c r="R153" s="190"/>
      <c r="S153" s="190"/>
      <c r="T153" s="19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6" t="s">
        <v>147</v>
      </c>
      <c r="AU153" s="186" t="s">
        <v>146</v>
      </c>
      <c r="AV153" s="13" t="s">
        <v>80</v>
      </c>
      <c r="AW153" s="13" t="s">
        <v>30</v>
      </c>
      <c r="AX153" s="13" t="s">
        <v>73</v>
      </c>
      <c r="AY153" s="186" t="s">
        <v>137</v>
      </c>
    </row>
    <row r="154" s="14" customFormat="1">
      <c r="A154" s="14"/>
      <c r="B154" s="192"/>
      <c r="C154" s="14"/>
      <c r="D154" s="185" t="s">
        <v>147</v>
      </c>
      <c r="E154" s="193" t="s">
        <v>1</v>
      </c>
      <c r="F154" s="194" t="s">
        <v>173</v>
      </c>
      <c r="G154" s="14"/>
      <c r="H154" s="195">
        <v>142.40000000000001</v>
      </c>
      <c r="I154" s="196"/>
      <c r="J154" s="14"/>
      <c r="K154" s="14"/>
      <c r="L154" s="192"/>
      <c r="M154" s="197"/>
      <c r="N154" s="198"/>
      <c r="O154" s="198"/>
      <c r="P154" s="198"/>
      <c r="Q154" s="198"/>
      <c r="R154" s="198"/>
      <c r="S154" s="198"/>
      <c r="T154" s="19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193" t="s">
        <v>147</v>
      </c>
      <c r="AU154" s="193" t="s">
        <v>146</v>
      </c>
      <c r="AV154" s="14" t="s">
        <v>146</v>
      </c>
      <c r="AW154" s="14" t="s">
        <v>30</v>
      </c>
      <c r="AX154" s="14" t="s">
        <v>73</v>
      </c>
      <c r="AY154" s="193" t="s">
        <v>137</v>
      </c>
    </row>
    <row r="155" s="13" customFormat="1">
      <c r="A155" s="13"/>
      <c r="B155" s="184"/>
      <c r="C155" s="13"/>
      <c r="D155" s="185" t="s">
        <v>147</v>
      </c>
      <c r="E155" s="186" t="s">
        <v>1</v>
      </c>
      <c r="F155" s="187" t="s">
        <v>150</v>
      </c>
      <c r="G155" s="13"/>
      <c r="H155" s="186" t="s">
        <v>1</v>
      </c>
      <c r="I155" s="188"/>
      <c r="J155" s="13"/>
      <c r="K155" s="13"/>
      <c r="L155" s="184"/>
      <c r="M155" s="189"/>
      <c r="N155" s="190"/>
      <c r="O155" s="190"/>
      <c r="P155" s="190"/>
      <c r="Q155" s="190"/>
      <c r="R155" s="190"/>
      <c r="S155" s="190"/>
      <c r="T155" s="19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6" t="s">
        <v>147</v>
      </c>
      <c r="AU155" s="186" t="s">
        <v>146</v>
      </c>
      <c r="AV155" s="13" t="s">
        <v>80</v>
      </c>
      <c r="AW155" s="13" t="s">
        <v>30</v>
      </c>
      <c r="AX155" s="13" t="s">
        <v>73</v>
      </c>
      <c r="AY155" s="186" t="s">
        <v>137</v>
      </c>
    </row>
    <row r="156" s="14" customFormat="1">
      <c r="A156" s="14"/>
      <c r="B156" s="192"/>
      <c r="C156" s="14"/>
      <c r="D156" s="185" t="s">
        <v>147</v>
      </c>
      <c r="E156" s="193" t="s">
        <v>1</v>
      </c>
      <c r="F156" s="194" t="s">
        <v>174</v>
      </c>
      <c r="G156" s="14"/>
      <c r="H156" s="195">
        <v>69</v>
      </c>
      <c r="I156" s="196"/>
      <c r="J156" s="14"/>
      <c r="K156" s="14"/>
      <c r="L156" s="192"/>
      <c r="M156" s="197"/>
      <c r="N156" s="198"/>
      <c r="O156" s="198"/>
      <c r="P156" s="198"/>
      <c r="Q156" s="198"/>
      <c r="R156" s="198"/>
      <c r="S156" s="198"/>
      <c r="T156" s="19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193" t="s">
        <v>147</v>
      </c>
      <c r="AU156" s="193" t="s">
        <v>146</v>
      </c>
      <c r="AV156" s="14" t="s">
        <v>146</v>
      </c>
      <c r="AW156" s="14" t="s">
        <v>30</v>
      </c>
      <c r="AX156" s="14" t="s">
        <v>73</v>
      </c>
      <c r="AY156" s="193" t="s">
        <v>137</v>
      </c>
    </row>
    <row r="157" s="15" customFormat="1">
      <c r="A157" s="15"/>
      <c r="B157" s="200"/>
      <c r="C157" s="15"/>
      <c r="D157" s="185" t="s">
        <v>147</v>
      </c>
      <c r="E157" s="201" t="s">
        <v>1</v>
      </c>
      <c r="F157" s="202" t="s">
        <v>152</v>
      </c>
      <c r="G157" s="15"/>
      <c r="H157" s="203">
        <v>211.40000000000001</v>
      </c>
      <c r="I157" s="204"/>
      <c r="J157" s="15"/>
      <c r="K157" s="15"/>
      <c r="L157" s="200"/>
      <c r="M157" s="205"/>
      <c r="N157" s="206"/>
      <c r="O157" s="206"/>
      <c r="P157" s="206"/>
      <c r="Q157" s="206"/>
      <c r="R157" s="206"/>
      <c r="S157" s="206"/>
      <c r="T157" s="20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01" t="s">
        <v>147</v>
      </c>
      <c r="AU157" s="201" t="s">
        <v>146</v>
      </c>
      <c r="AV157" s="15" t="s">
        <v>145</v>
      </c>
      <c r="AW157" s="15" t="s">
        <v>30</v>
      </c>
      <c r="AX157" s="15" t="s">
        <v>73</v>
      </c>
      <c r="AY157" s="201" t="s">
        <v>137</v>
      </c>
    </row>
    <row r="158" s="14" customFormat="1">
      <c r="A158" s="14"/>
      <c r="B158" s="192"/>
      <c r="C158" s="14"/>
      <c r="D158" s="185" t="s">
        <v>147</v>
      </c>
      <c r="E158" s="193" t="s">
        <v>1</v>
      </c>
      <c r="F158" s="194" t="s">
        <v>175</v>
      </c>
      <c r="G158" s="14"/>
      <c r="H158" s="195">
        <v>221.97</v>
      </c>
      <c r="I158" s="196"/>
      <c r="J158" s="14"/>
      <c r="K158" s="14"/>
      <c r="L158" s="192"/>
      <c r="M158" s="197"/>
      <c r="N158" s="198"/>
      <c r="O158" s="198"/>
      <c r="P158" s="198"/>
      <c r="Q158" s="198"/>
      <c r="R158" s="198"/>
      <c r="S158" s="198"/>
      <c r="T158" s="19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193" t="s">
        <v>147</v>
      </c>
      <c r="AU158" s="193" t="s">
        <v>146</v>
      </c>
      <c r="AV158" s="14" t="s">
        <v>146</v>
      </c>
      <c r="AW158" s="14" t="s">
        <v>30</v>
      </c>
      <c r="AX158" s="14" t="s">
        <v>73</v>
      </c>
      <c r="AY158" s="193" t="s">
        <v>137</v>
      </c>
    </row>
    <row r="159" s="15" customFormat="1">
      <c r="A159" s="15"/>
      <c r="B159" s="200"/>
      <c r="C159" s="15"/>
      <c r="D159" s="185" t="s">
        <v>147</v>
      </c>
      <c r="E159" s="201" t="s">
        <v>1</v>
      </c>
      <c r="F159" s="202" t="s">
        <v>152</v>
      </c>
      <c r="G159" s="15"/>
      <c r="H159" s="203">
        <v>221.97</v>
      </c>
      <c r="I159" s="204"/>
      <c r="J159" s="15"/>
      <c r="K159" s="15"/>
      <c r="L159" s="200"/>
      <c r="M159" s="205"/>
      <c r="N159" s="206"/>
      <c r="O159" s="206"/>
      <c r="P159" s="206"/>
      <c r="Q159" s="206"/>
      <c r="R159" s="206"/>
      <c r="S159" s="206"/>
      <c r="T159" s="20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01" t="s">
        <v>147</v>
      </c>
      <c r="AU159" s="201" t="s">
        <v>146</v>
      </c>
      <c r="AV159" s="15" t="s">
        <v>145</v>
      </c>
      <c r="AW159" s="15" t="s">
        <v>30</v>
      </c>
      <c r="AX159" s="15" t="s">
        <v>80</v>
      </c>
      <c r="AY159" s="201" t="s">
        <v>137</v>
      </c>
    </row>
    <row r="160" s="2" customFormat="1" ht="16.5" customHeight="1">
      <c r="A160" s="37"/>
      <c r="B160" s="170"/>
      <c r="C160" s="208" t="s">
        <v>138</v>
      </c>
      <c r="D160" s="208" t="s">
        <v>169</v>
      </c>
      <c r="E160" s="209" t="s">
        <v>176</v>
      </c>
      <c r="F160" s="210" t="s">
        <v>177</v>
      </c>
      <c r="G160" s="211" t="s">
        <v>166</v>
      </c>
      <c r="H160" s="212">
        <v>221.97</v>
      </c>
      <c r="I160" s="213"/>
      <c r="J160" s="214">
        <f>ROUND(I160*H160,2)</f>
        <v>0</v>
      </c>
      <c r="K160" s="210" t="s">
        <v>144</v>
      </c>
      <c r="L160" s="215"/>
      <c r="M160" s="216" t="s">
        <v>1</v>
      </c>
      <c r="N160" s="217" t="s">
        <v>39</v>
      </c>
      <c r="O160" s="76"/>
      <c r="P160" s="180">
        <f>O160*H160</f>
        <v>0</v>
      </c>
      <c r="Q160" s="180">
        <v>0</v>
      </c>
      <c r="R160" s="180">
        <f>Q160*H160</f>
        <v>0</v>
      </c>
      <c r="S160" s="180">
        <v>0</v>
      </c>
      <c r="T160" s="18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2" t="s">
        <v>167</v>
      </c>
      <c r="AT160" s="182" t="s">
        <v>169</v>
      </c>
      <c r="AU160" s="182" t="s">
        <v>146</v>
      </c>
      <c r="AY160" s="18" t="s">
        <v>137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8" t="s">
        <v>146</v>
      </c>
      <c r="BK160" s="183">
        <f>ROUND(I160*H160,2)</f>
        <v>0</v>
      </c>
      <c r="BL160" s="18" t="s">
        <v>145</v>
      </c>
      <c r="BM160" s="182" t="s">
        <v>8</v>
      </c>
    </row>
    <row r="161" s="13" customFormat="1">
      <c r="A161" s="13"/>
      <c r="B161" s="184"/>
      <c r="C161" s="13"/>
      <c r="D161" s="185" t="s">
        <v>147</v>
      </c>
      <c r="E161" s="186" t="s">
        <v>1</v>
      </c>
      <c r="F161" s="187" t="s">
        <v>178</v>
      </c>
      <c r="G161" s="13"/>
      <c r="H161" s="186" t="s">
        <v>1</v>
      </c>
      <c r="I161" s="188"/>
      <c r="J161" s="13"/>
      <c r="K161" s="13"/>
      <c r="L161" s="184"/>
      <c r="M161" s="189"/>
      <c r="N161" s="190"/>
      <c r="O161" s="190"/>
      <c r="P161" s="190"/>
      <c r="Q161" s="190"/>
      <c r="R161" s="190"/>
      <c r="S161" s="190"/>
      <c r="T161" s="19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86" t="s">
        <v>147</v>
      </c>
      <c r="AU161" s="186" t="s">
        <v>146</v>
      </c>
      <c r="AV161" s="13" t="s">
        <v>80</v>
      </c>
      <c r="AW161" s="13" t="s">
        <v>30</v>
      </c>
      <c r="AX161" s="13" t="s">
        <v>73</v>
      </c>
      <c r="AY161" s="186" t="s">
        <v>137</v>
      </c>
    </row>
    <row r="162" s="13" customFormat="1">
      <c r="A162" s="13"/>
      <c r="B162" s="184"/>
      <c r="C162" s="13"/>
      <c r="D162" s="185" t="s">
        <v>147</v>
      </c>
      <c r="E162" s="186" t="s">
        <v>1</v>
      </c>
      <c r="F162" s="187" t="s">
        <v>148</v>
      </c>
      <c r="G162" s="13"/>
      <c r="H162" s="186" t="s">
        <v>1</v>
      </c>
      <c r="I162" s="188"/>
      <c r="J162" s="13"/>
      <c r="K162" s="13"/>
      <c r="L162" s="184"/>
      <c r="M162" s="189"/>
      <c r="N162" s="190"/>
      <c r="O162" s="190"/>
      <c r="P162" s="190"/>
      <c r="Q162" s="190"/>
      <c r="R162" s="190"/>
      <c r="S162" s="190"/>
      <c r="T162" s="19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6" t="s">
        <v>147</v>
      </c>
      <c r="AU162" s="186" t="s">
        <v>146</v>
      </c>
      <c r="AV162" s="13" t="s">
        <v>80</v>
      </c>
      <c r="AW162" s="13" t="s">
        <v>30</v>
      </c>
      <c r="AX162" s="13" t="s">
        <v>73</v>
      </c>
      <c r="AY162" s="186" t="s">
        <v>137</v>
      </c>
    </row>
    <row r="163" s="14" customFormat="1">
      <c r="A163" s="14"/>
      <c r="B163" s="192"/>
      <c r="C163" s="14"/>
      <c r="D163" s="185" t="s">
        <v>147</v>
      </c>
      <c r="E163" s="193" t="s">
        <v>1</v>
      </c>
      <c r="F163" s="194" t="s">
        <v>173</v>
      </c>
      <c r="G163" s="14"/>
      <c r="H163" s="195">
        <v>142.40000000000001</v>
      </c>
      <c r="I163" s="196"/>
      <c r="J163" s="14"/>
      <c r="K163" s="14"/>
      <c r="L163" s="192"/>
      <c r="M163" s="197"/>
      <c r="N163" s="198"/>
      <c r="O163" s="198"/>
      <c r="P163" s="198"/>
      <c r="Q163" s="198"/>
      <c r="R163" s="198"/>
      <c r="S163" s="198"/>
      <c r="T163" s="19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193" t="s">
        <v>147</v>
      </c>
      <c r="AU163" s="193" t="s">
        <v>146</v>
      </c>
      <c r="AV163" s="14" t="s">
        <v>146</v>
      </c>
      <c r="AW163" s="14" t="s">
        <v>30</v>
      </c>
      <c r="AX163" s="14" t="s">
        <v>73</v>
      </c>
      <c r="AY163" s="193" t="s">
        <v>137</v>
      </c>
    </row>
    <row r="164" s="13" customFormat="1">
      <c r="A164" s="13"/>
      <c r="B164" s="184"/>
      <c r="C164" s="13"/>
      <c r="D164" s="185" t="s">
        <v>147</v>
      </c>
      <c r="E164" s="186" t="s">
        <v>1</v>
      </c>
      <c r="F164" s="187" t="s">
        <v>150</v>
      </c>
      <c r="G164" s="13"/>
      <c r="H164" s="186" t="s">
        <v>1</v>
      </c>
      <c r="I164" s="188"/>
      <c r="J164" s="13"/>
      <c r="K164" s="13"/>
      <c r="L164" s="184"/>
      <c r="M164" s="189"/>
      <c r="N164" s="190"/>
      <c r="O164" s="190"/>
      <c r="P164" s="190"/>
      <c r="Q164" s="190"/>
      <c r="R164" s="190"/>
      <c r="S164" s="190"/>
      <c r="T164" s="19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6" t="s">
        <v>147</v>
      </c>
      <c r="AU164" s="186" t="s">
        <v>146</v>
      </c>
      <c r="AV164" s="13" t="s">
        <v>80</v>
      </c>
      <c r="AW164" s="13" t="s">
        <v>30</v>
      </c>
      <c r="AX164" s="13" t="s">
        <v>73</v>
      </c>
      <c r="AY164" s="186" t="s">
        <v>137</v>
      </c>
    </row>
    <row r="165" s="14" customFormat="1">
      <c r="A165" s="14"/>
      <c r="B165" s="192"/>
      <c r="C165" s="14"/>
      <c r="D165" s="185" t="s">
        <v>147</v>
      </c>
      <c r="E165" s="193" t="s">
        <v>1</v>
      </c>
      <c r="F165" s="194" t="s">
        <v>174</v>
      </c>
      <c r="G165" s="14"/>
      <c r="H165" s="195">
        <v>69</v>
      </c>
      <c r="I165" s="196"/>
      <c r="J165" s="14"/>
      <c r="K165" s="14"/>
      <c r="L165" s="192"/>
      <c r="M165" s="197"/>
      <c r="N165" s="198"/>
      <c r="O165" s="198"/>
      <c r="P165" s="198"/>
      <c r="Q165" s="198"/>
      <c r="R165" s="198"/>
      <c r="S165" s="198"/>
      <c r="T165" s="19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193" t="s">
        <v>147</v>
      </c>
      <c r="AU165" s="193" t="s">
        <v>146</v>
      </c>
      <c r="AV165" s="14" t="s">
        <v>146</v>
      </c>
      <c r="AW165" s="14" t="s">
        <v>30</v>
      </c>
      <c r="AX165" s="14" t="s">
        <v>73</v>
      </c>
      <c r="AY165" s="193" t="s">
        <v>137</v>
      </c>
    </row>
    <row r="166" s="15" customFormat="1">
      <c r="A166" s="15"/>
      <c r="B166" s="200"/>
      <c r="C166" s="15"/>
      <c r="D166" s="185" t="s">
        <v>147</v>
      </c>
      <c r="E166" s="201" t="s">
        <v>1</v>
      </c>
      <c r="F166" s="202" t="s">
        <v>152</v>
      </c>
      <c r="G166" s="15"/>
      <c r="H166" s="203">
        <v>211.40000000000001</v>
      </c>
      <c r="I166" s="204"/>
      <c r="J166" s="15"/>
      <c r="K166" s="15"/>
      <c r="L166" s="200"/>
      <c r="M166" s="205"/>
      <c r="N166" s="206"/>
      <c r="O166" s="206"/>
      <c r="P166" s="206"/>
      <c r="Q166" s="206"/>
      <c r="R166" s="206"/>
      <c r="S166" s="206"/>
      <c r="T166" s="20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01" t="s">
        <v>147</v>
      </c>
      <c r="AU166" s="201" t="s">
        <v>146</v>
      </c>
      <c r="AV166" s="15" t="s">
        <v>145</v>
      </c>
      <c r="AW166" s="15" t="s">
        <v>30</v>
      </c>
      <c r="AX166" s="15" t="s">
        <v>73</v>
      </c>
      <c r="AY166" s="201" t="s">
        <v>137</v>
      </c>
    </row>
    <row r="167" s="14" customFormat="1">
      <c r="A167" s="14"/>
      <c r="B167" s="192"/>
      <c r="C167" s="14"/>
      <c r="D167" s="185" t="s">
        <v>147</v>
      </c>
      <c r="E167" s="193" t="s">
        <v>1</v>
      </c>
      <c r="F167" s="194" t="s">
        <v>175</v>
      </c>
      <c r="G167" s="14"/>
      <c r="H167" s="195">
        <v>221.97</v>
      </c>
      <c r="I167" s="196"/>
      <c r="J167" s="14"/>
      <c r="K167" s="14"/>
      <c r="L167" s="192"/>
      <c r="M167" s="197"/>
      <c r="N167" s="198"/>
      <c r="O167" s="198"/>
      <c r="P167" s="198"/>
      <c r="Q167" s="198"/>
      <c r="R167" s="198"/>
      <c r="S167" s="198"/>
      <c r="T167" s="19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193" t="s">
        <v>147</v>
      </c>
      <c r="AU167" s="193" t="s">
        <v>146</v>
      </c>
      <c r="AV167" s="14" t="s">
        <v>146</v>
      </c>
      <c r="AW167" s="14" t="s">
        <v>30</v>
      </c>
      <c r="AX167" s="14" t="s">
        <v>73</v>
      </c>
      <c r="AY167" s="193" t="s">
        <v>137</v>
      </c>
    </row>
    <row r="168" s="15" customFormat="1">
      <c r="A168" s="15"/>
      <c r="B168" s="200"/>
      <c r="C168" s="15"/>
      <c r="D168" s="185" t="s">
        <v>147</v>
      </c>
      <c r="E168" s="201" t="s">
        <v>1</v>
      </c>
      <c r="F168" s="202" t="s">
        <v>152</v>
      </c>
      <c r="G168" s="15"/>
      <c r="H168" s="203">
        <v>221.97</v>
      </c>
      <c r="I168" s="204"/>
      <c r="J168" s="15"/>
      <c r="K168" s="15"/>
      <c r="L168" s="200"/>
      <c r="M168" s="205"/>
      <c r="N168" s="206"/>
      <c r="O168" s="206"/>
      <c r="P168" s="206"/>
      <c r="Q168" s="206"/>
      <c r="R168" s="206"/>
      <c r="S168" s="206"/>
      <c r="T168" s="20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01" t="s">
        <v>147</v>
      </c>
      <c r="AU168" s="201" t="s">
        <v>146</v>
      </c>
      <c r="AV168" s="15" t="s">
        <v>145</v>
      </c>
      <c r="AW168" s="15" t="s">
        <v>30</v>
      </c>
      <c r="AX168" s="15" t="s">
        <v>80</v>
      </c>
      <c r="AY168" s="201" t="s">
        <v>137</v>
      </c>
    </row>
    <row r="169" s="2" customFormat="1" ht="33" customHeight="1">
      <c r="A169" s="37"/>
      <c r="B169" s="170"/>
      <c r="C169" s="171" t="s">
        <v>179</v>
      </c>
      <c r="D169" s="171" t="s">
        <v>140</v>
      </c>
      <c r="E169" s="172" t="s">
        <v>180</v>
      </c>
      <c r="F169" s="173" t="s">
        <v>181</v>
      </c>
      <c r="G169" s="174" t="s">
        <v>166</v>
      </c>
      <c r="H169" s="175">
        <v>422.80000000000001</v>
      </c>
      <c r="I169" s="176"/>
      <c r="J169" s="177">
        <f>ROUND(I169*H169,2)</f>
        <v>0</v>
      </c>
      <c r="K169" s="173" t="s">
        <v>144</v>
      </c>
      <c r="L169" s="38"/>
      <c r="M169" s="178" t="s">
        <v>1</v>
      </c>
      <c r="N169" s="179" t="s">
        <v>39</v>
      </c>
      <c r="O169" s="76"/>
      <c r="P169" s="180">
        <f>O169*H169</f>
        <v>0</v>
      </c>
      <c r="Q169" s="180">
        <v>0</v>
      </c>
      <c r="R169" s="180">
        <f>Q169*H169</f>
        <v>0</v>
      </c>
      <c r="S169" s="180">
        <v>0</v>
      </c>
      <c r="T169" s="18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2" t="s">
        <v>145</v>
      </c>
      <c r="AT169" s="182" t="s">
        <v>140</v>
      </c>
      <c r="AU169" s="182" t="s">
        <v>146</v>
      </c>
      <c r="AY169" s="18" t="s">
        <v>137</v>
      </c>
      <c r="BE169" s="183">
        <f>IF(N169="základní",J169,0)</f>
        <v>0</v>
      </c>
      <c r="BF169" s="183">
        <f>IF(N169="snížená",J169,0)</f>
        <v>0</v>
      </c>
      <c r="BG169" s="183">
        <f>IF(N169="zákl. přenesená",J169,0)</f>
        <v>0</v>
      </c>
      <c r="BH169" s="183">
        <f>IF(N169="sníž. přenesená",J169,0)</f>
        <v>0</v>
      </c>
      <c r="BI169" s="183">
        <f>IF(N169="nulová",J169,0)</f>
        <v>0</v>
      </c>
      <c r="BJ169" s="18" t="s">
        <v>146</v>
      </c>
      <c r="BK169" s="183">
        <f>ROUND(I169*H169,2)</f>
        <v>0</v>
      </c>
      <c r="BL169" s="18" t="s">
        <v>145</v>
      </c>
      <c r="BM169" s="182" t="s">
        <v>182</v>
      </c>
    </row>
    <row r="170" s="13" customFormat="1">
      <c r="A170" s="13"/>
      <c r="B170" s="184"/>
      <c r="C170" s="13"/>
      <c r="D170" s="185" t="s">
        <v>147</v>
      </c>
      <c r="E170" s="186" t="s">
        <v>1</v>
      </c>
      <c r="F170" s="187" t="s">
        <v>183</v>
      </c>
      <c r="G170" s="13"/>
      <c r="H170" s="186" t="s">
        <v>1</v>
      </c>
      <c r="I170" s="188"/>
      <c r="J170" s="13"/>
      <c r="K170" s="13"/>
      <c r="L170" s="184"/>
      <c r="M170" s="189"/>
      <c r="N170" s="190"/>
      <c r="O170" s="190"/>
      <c r="P170" s="190"/>
      <c r="Q170" s="190"/>
      <c r="R170" s="190"/>
      <c r="S170" s="190"/>
      <c r="T170" s="19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86" t="s">
        <v>147</v>
      </c>
      <c r="AU170" s="186" t="s">
        <v>146</v>
      </c>
      <c r="AV170" s="13" t="s">
        <v>80</v>
      </c>
      <c r="AW170" s="13" t="s">
        <v>30</v>
      </c>
      <c r="AX170" s="13" t="s">
        <v>73</v>
      </c>
      <c r="AY170" s="186" t="s">
        <v>137</v>
      </c>
    </row>
    <row r="171" s="13" customFormat="1">
      <c r="A171" s="13"/>
      <c r="B171" s="184"/>
      <c r="C171" s="13"/>
      <c r="D171" s="185" t="s">
        <v>147</v>
      </c>
      <c r="E171" s="186" t="s">
        <v>1</v>
      </c>
      <c r="F171" s="187" t="s">
        <v>148</v>
      </c>
      <c r="G171" s="13"/>
      <c r="H171" s="186" t="s">
        <v>1</v>
      </c>
      <c r="I171" s="188"/>
      <c r="J171" s="13"/>
      <c r="K171" s="13"/>
      <c r="L171" s="184"/>
      <c r="M171" s="189"/>
      <c r="N171" s="190"/>
      <c r="O171" s="190"/>
      <c r="P171" s="190"/>
      <c r="Q171" s="190"/>
      <c r="R171" s="190"/>
      <c r="S171" s="190"/>
      <c r="T171" s="19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6" t="s">
        <v>147</v>
      </c>
      <c r="AU171" s="186" t="s">
        <v>146</v>
      </c>
      <c r="AV171" s="13" t="s">
        <v>80</v>
      </c>
      <c r="AW171" s="13" t="s">
        <v>30</v>
      </c>
      <c r="AX171" s="13" t="s">
        <v>73</v>
      </c>
      <c r="AY171" s="186" t="s">
        <v>137</v>
      </c>
    </row>
    <row r="172" s="14" customFormat="1">
      <c r="A172" s="14"/>
      <c r="B172" s="192"/>
      <c r="C172" s="14"/>
      <c r="D172" s="185" t="s">
        <v>147</v>
      </c>
      <c r="E172" s="193" t="s">
        <v>1</v>
      </c>
      <c r="F172" s="194" t="s">
        <v>184</v>
      </c>
      <c r="G172" s="14"/>
      <c r="H172" s="195">
        <v>284.80000000000001</v>
      </c>
      <c r="I172" s="196"/>
      <c r="J172" s="14"/>
      <c r="K172" s="14"/>
      <c r="L172" s="192"/>
      <c r="M172" s="197"/>
      <c r="N172" s="198"/>
      <c r="O172" s="198"/>
      <c r="P172" s="198"/>
      <c r="Q172" s="198"/>
      <c r="R172" s="198"/>
      <c r="S172" s="198"/>
      <c r="T172" s="19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193" t="s">
        <v>147</v>
      </c>
      <c r="AU172" s="193" t="s">
        <v>146</v>
      </c>
      <c r="AV172" s="14" t="s">
        <v>146</v>
      </c>
      <c r="AW172" s="14" t="s">
        <v>30</v>
      </c>
      <c r="AX172" s="14" t="s">
        <v>73</v>
      </c>
      <c r="AY172" s="193" t="s">
        <v>137</v>
      </c>
    </row>
    <row r="173" s="13" customFormat="1">
      <c r="A173" s="13"/>
      <c r="B173" s="184"/>
      <c r="C173" s="13"/>
      <c r="D173" s="185" t="s">
        <v>147</v>
      </c>
      <c r="E173" s="186" t="s">
        <v>1</v>
      </c>
      <c r="F173" s="187" t="s">
        <v>150</v>
      </c>
      <c r="G173" s="13"/>
      <c r="H173" s="186" t="s">
        <v>1</v>
      </c>
      <c r="I173" s="188"/>
      <c r="J173" s="13"/>
      <c r="K173" s="13"/>
      <c r="L173" s="184"/>
      <c r="M173" s="189"/>
      <c r="N173" s="190"/>
      <c r="O173" s="190"/>
      <c r="P173" s="190"/>
      <c r="Q173" s="190"/>
      <c r="R173" s="190"/>
      <c r="S173" s="190"/>
      <c r="T173" s="19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6" t="s">
        <v>147</v>
      </c>
      <c r="AU173" s="186" t="s">
        <v>146</v>
      </c>
      <c r="AV173" s="13" t="s">
        <v>80</v>
      </c>
      <c r="AW173" s="13" t="s">
        <v>30</v>
      </c>
      <c r="AX173" s="13" t="s">
        <v>73</v>
      </c>
      <c r="AY173" s="186" t="s">
        <v>137</v>
      </c>
    </row>
    <row r="174" s="14" customFormat="1">
      <c r="A174" s="14"/>
      <c r="B174" s="192"/>
      <c r="C174" s="14"/>
      <c r="D174" s="185" t="s">
        <v>147</v>
      </c>
      <c r="E174" s="193" t="s">
        <v>1</v>
      </c>
      <c r="F174" s="194" t="s">
        <v>185</v>
      </c>
      <c r="G174" s="14"/>
      <c r="H174" s="195">
        <v>138</v>
      </c>
      <c r="I174" s="196"/>
      <c r="J174" s="14"/>
      <c r="K174" s="14"/>
      <c r="L174" s="192"/>
      <c r="M174" s="197"/>
      <c r="N174" s="198"/>
      <c r="O174" s="198"/>
      <c r="P174" s="198"/>
      <c r="Q174" s="198"/>
      <c r="R174" s="198"/>
      <c r="S174" s="198"/>
      <c r="T174" s="19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193" t="s">
        <v>147</v>
      </c>
      <c r="AU174" s="193" t="s">
        <v>146</v>
      </c>
      <c r="AV174" s="14" t="s">
        <v>146</v>
      </c>
      <c r="AW174" s="14" t="s">
        <v>30</v>
      </c>
      <c r="AX174" s="14" t="s">
        <v>73</v>
      </c>
      <c r="AY174" s="193" t="s">
        <v>137</v>
      </c>
    </row>
    <row r="175" s="15" customFormat="1">
      <c r="A175" s="15"/>
      <c r="B175" s="200"/>
      <c r="C175" s="15"/>
      <c r="D175" s="185" t="s">
        <v>147</v>
      </c>
      <c r="E175" s="201" t="s">
        <v>1</v>
      </c>
      <c r="F175" s="202" t="s">
        <v>152</v>
      </c>
      <c r="G175" s="15"/>
      <c r="H175" s="203">
        <v>422.80000000000001</v>
      </c>
      <c r="I175" s="204"/>
      <c r="J175" s="15"/>
      <c r="K175" s="15"/>
      <c r="L175" s="200"/>
      <c r="M175" s="205"/>
      <c r="N175" s="206"/>
      <c r="O175" s="206"/>
      <c r="P175" s="206"/>
      <c r="Q175" s="206"/>
      <c r="R175" s="206"/>
      <c r="S175" s="206"/>
      <c r="T175" s="207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01" t="s">
        <v>147</v>
      </c>
      <c r="AU175" s="201" t="s">
        <v>146</v>
      </c>
      <c r="AV175" s="15" t="s">
        <v>145</v>
      </c>
      <c r="AW175" s="15" t="s">
        <v>30</v>
      </c>
      <c r="AX175" s="15" t="s">
        <v>80</v>
      </c>
      <c r="AY175" s="201" t="s">
        <v>137</v>
      </c>
    </row>
    <row r="176" s="2" customFormat="1" ht="33" customHeight="1">
      <c r="A176" s="37"/>
      <c r="B176" s="170"/>
      <c r="C176" s="171" t="s">
        <v>167</v>
      </c>
      <c r="D176" s="171" t="s">
        <v>140</v>
      </c>
      <c r="E176" s="172" t="s">
        <v>186</v>
      </c>
      <c r="F176" s="173" t="s">
        <v>187</v>
      </c>
      <c r="G176" s="174" t="s">
        <v>143</v>
      </c>
      <c r="H176" s="175">
        <v>11.550000000000001</v>
      </c>
      <c r="I176" s="176"/>
      <c r="J176" s="177">
        <f>ROUND(I176*H176,2)</f>
        <v>0</v>
      </c>
      <c r="K176" s="173" t="s">
        <v>144</v>
      </c>
      <c r="L176" s="38"/>
      <c r="M176" s="178" t="s">
        <v>1</v>
      </c>
      <c r="N176" s="179" t="s">
        <v>39</v>
      </c>
      <c r="O176" s="76"/>
      <c r="P176" s="180">
        <f>O176*H176</f>
        <v>0</v>
      </c>
      <c r="Q176" s="180">
        <v>0</v>
      </c>
      <c r="R176" s="180">
        <f>Q176*H176</f>
        <v>0</v>
      </c>
      <c r="S176" s="180">
        <v>0</v>
      </c>
      <c r="T176" s="18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2" t="s">
        <v>145</v>
      </c>
      <c r="AT176" s="182" t="s">
        <v>140</v>
      </c>
      <c r="AU176" s="182" t="s">
        <v>146</v>
      </c>
      <c r="AY176" s="18" t="s">
        <v>137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8" t="s">
        <v>146</v>
      </c>
      <c r="BK176" s="183">
        <f>ROUND(I176*H176,2)</f>
        <v>0</v>
      </c>
      <c r="BL176" s="18" t="s">
        <v>145</v>
      </c>
      <c r="BM176" s="182" t="s">
        <v>188</v>
      </c>
    </row>
    <row r="177" s="13" customFormat="1">
      <c r="A177" s="13"/>
      <c r="B177" s="184"/>
      <c r="C177" s="13"/>
      <c r="D177" s="185" t="s">
        <v>147</v>
      </c>
      <c r="E177" s="186" t="s">
        <v>1</v>
      </c>
      <c r="F177" s="187" t="s">
        <v>178</v>
      </c>
      <c r="G177" s="13"/>
      <c r="H177" s="186" t="s">
        <v>1</v>
      </c>
      <c r="I177" s="188"/>
      <c r="J177" s="13"/>
      <c r="K177" s="13"/>
      <c r="L177" s="184"/>
      <c r="M177" s="189"/>
      <c r="N177" s="190"/>
      <c r="O177" s="190"/>
      <c r="P177" s="190"/>
      <c r="Q177" s="190"/>
      <c r="R177" s="190"/>
      <c r="S177" s="190"/>
      <c r="T177" s="19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6" t="s">
        <v>147</v>
      </c>
      <c r="AU177" s="186" t="s">
        <v>146</v>
      </c>
      <c r="AV177" s="13" t="s">
        <v>80</v>
      </c>
      <c r="AW177" s="13" t="s">
        <v>30</v>
      </c>
      <c r="AX177" s="13" t="s">
        <v>73</v>
      </c>
      <c r="AY177" s="186" t="s">
        <v>137</v>
      </c>
    </row>
    <row r="178" s="13" customFormat="1">
      <c r="A178" s="13"/>
      <c r="B178" s="184"/>
      <c r="C178" s="13"/>
      <c r="D178" s="185" t="s">
        <v>147</v>
      </c>
      <c r="E178" s="186" t="s">
        <v>1</v>
      </c>
      <c r="F178" s="187" t="s">
        <v>148</v>
      </c>
      <c r="G178" s="13"/>
      <c r="H178" s="186" t="s">
        <v>1</v>
      </c>
      <c r="I178" s="188"/>
      <c r="J178" s="13"/>
      <c r="K178" s="13"/>
      <c r="L178" s="184"/>
      <c r="M178" s="189"/>
      <c r="N178" s="190"/>
      <c r="O178" s="190"/>
      <c r="P178" s="190"/>
      <c r="Q178" s="190"/>
      <c r="R178" s="190"/>
      <c r="S178" s="190"/>
      <c r="T178" s="19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6" t="s">
        <v>147</v>
      </c>
      <c r="AU178" s="186" t="s">
        <v>146</v>
      </c>
      <c r="AV178" s="13" t="s">
        <v>80</v>
      </c>
      <c r="AW178" s="13" t="s">
        <v>30</v>
      </c>
      <c r="AX178" s="13" t="s">
        <v>73</v>
      </c>
      <c r="AY178" s="186" t="s">
        <v>137</v>
      </c>
    </row>
    <row r="179" s="14" customFormat="1">
      <c r="A179" s="14"/>
      <c r="B179" s="192"/>
      <c r="C179" s="14"/>
      <c r="D179" s="185" t="s">
        <v>147</v>
      </c>
      <c r="E179" s="193" t="s">
        <v>1</v>
      </c>
      <c r="F179" s="194" t="s">
        <v>189</v>
      </c>
      <c r="G179" s="14"/>
      <c r="H179" s="195">
        <v>8.4000000000000004</v>
      </c>
      <c r="I179" s="196"/>
      <c r="J179" s="14"/>
      <c r="K179" s="14"/>
      <c r="L179" s="192"/>
      <c r="M179" s="197"/>
      <c r="N179" s="198"/>
      <c r="O179" s="198"/>
      <c r="P179" s="198"/>
      <c r="Q179" s="198"/>
      <c r="R179" s="198"/>
      <c r="S179" s="198"/>
      <c r="T179" s="19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193" t="s">
        <v>147</v>
      </c>
      <c r="AU179" s="193" t="s">
        <v>146</v>
      </c>
      <c r="AV179" s="14" t="s">
        <v>146</v>
      </c>
      <c r="AW179" s="14" t="s">
        <v>30</v>
      </c>
      <c r="AX179" s="14" t="s">
        <v>73</v>
      </c>
      <c r="AY179" s="193" t="s">
        <v>137</v>
      </c>
    </row>
    <row r="180" s="13" customFormat="1">
      <c r="A180" s="13"/>
      <c r="B180" s="184"/>
      <c r="C180" s="13"/>
      <c r="D180" s="185" t="s">
        <v>147</v>
      </c>
      <c r="E180" s="186" t="s">
        <v>1</v>
      </c>
      <c r="F180" s="187" t="s">
        <v>150</v>
      </c>
      <c r="G180" s="13"/>
      <c r="H180" s="186" t="s">
        <v>1</v>
      </c>
      <c r="I180" s="188"/>
      <c r="J180" s="13"/>
      <c r="K180" s="13"/>
      <c r="L180" s="184"/>
      <c r="M180" s="189"/>
      <c r="N180" s="190"/>
      <c r="O180" s="190"/>
      <c r="P180" s="190"/>
      <c r="Q180" s="190"/>
      <c r="R180" s="190"/>
      <c r="S180" s="190"/>
      <c r="T180" s="19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6" t="s">
        <v>147</v>
      </c>
      <c r="AU180" s="186" t="s">
        <v>146</v>
      </c>
      <c r="AV180" s="13" t="s">
        <v>80</v>
      </c>
      <c r="AW180" s="13" t="s">
        <v>30</v>
      </c>
      <c r="AX180" s="13" t="s">
        <v>73</v>
      </c>
      <c r="AY180" s="186" t="s">
        <v>137</v>
      </c>
    </row>
    <row r="181" s="14" customFormat="1">
      <c r="A181" s="14"/>
      <c r="B181" s="192"/>
      <c r="C181" s="14"/>
      <c r="D181" s="185" t="s">
        <v>147</v>
      </c>
      <c r="E181" s="193" t="s">
        <v>1</v>
      </c>
      <c r="F181" s="194" t="s">
        <v>190</v>
      </c>
      <c r="G181" s="14"/>
      <c r="H181" s="195">
        <v>3.1499999999999999</v>
      </c>
      <c r="I181" s="196"/>
      <c r="J181" s="14"/>
      <c r="K181" s="14"/>
      <c r="L181" s="192"/>
      <c r="M181" s="197"/>
      <c r="N181" s="198"/>
      <c r="O181" s="198"/>
      <c r="P181" s="198"/>
      <c r="Q181" s="198"/>
      <c r="R181" s="198"/>
      <c r="S181" s="198"/>
      <c r="T181" s="19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193" t="s">
        <v>147</v>
      </c>
      <c r="AU181" s="193" t="s">
        <v>146</v>
      </c>
      <c r="AV181" s="14" t="s">
        <v>146</v>
      </c>
      <c r="AW181" s="14" t="s">
        <v>30</v>
      </c>
      <c r="AX181" s="14" t="s">
        <v>73</v>
      </c>
      <c r="AY181" s="193" t="s">
        <v>137</v>
      </c>
    </row>
    <row r="182" s="15" customFormat="1">
      <c r="A182" s="15"/>
      <c r="B182" s="200"/>
      <c r="C182" s="15"/>
      <c r="D182" s="185" t="s">
        <v>147</v>
      </c>
      <c r="E182" s="201" t="s">
        <v>1</v>
      </c>
      <c r="F182" s="202" t="s">
        <v>152</v>
      </c>
      <c r="G182" s="15"/>
      <c r="H182" s="203">
        <v>11.550000000000001</v>
      </c>
      <c r="I182" s="204"/>
      <c r="J182" s="15"/>
      <c r="K182" s="15"/>
      <c r="L182" s="200"/>
      <c r="M182" s="205"/>
      <c r="N182" s="206"/>
      <c r="O182" s="206"/>
      <c r="P182" s="206"/>
      <c r="Q182" s="206"/>
      <c r="R182" s="206"/>
      <c r="S182" s="206"/>
      <c r="T182" s="207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01" t="s">
        <v>147</v>
      </c>
      <c r="AU182" s="201" t="s">
        <v>146</v>
      </c>
      <c r="AV182" s="15" t="s">
        <v>145</v>
      </c>
      <c r="AW182" s="15" t="s">
        <v>30</v>
      </c>
      <c r="AX182" s="15" t="s">
        <v>80</v>
      </c>
      <c r="AY182" s="201" t="s">
        <v>137</v>
      </c>
    </row>
    <row r="183" s="12" customFormat="1" ht="22.8" customHeight="1">
      <c r="A183" s="12"/>
      <c r="B183" s="157"/>
      <c r="C183" s="12"/>
      <c r="D183" s="158" t="s">
        <v>72</v>
      </c>
      <c r="E183" s="168" t="s">
        <v>191</v>
      </c>
      <c r="F183" s="168" t="s">
        <v>192</v>
      </c>
      <c r="G183" s="12"/>
      <c r="H183" s="12"/>
      <c r="I183" s="160"/>
      <c r="J183" s="169">
        <f>BK183</f>
        <v>0</v>
      </c>
      <c r="K183" s="12"/>
      <c r="L183" s="157"/>
      <c r="M183" s="162"/>
      <c r="N183" s="163"/>
      <c r="O183" s="163"/>
      <c r="P183" s="164">
        <f>SUM(P184:P192)</f>
        <v>0</v>
      </c>
      <c r="Q183" s="163"/>
      <c r="R183" s="164">
        <f>SUM(R184:R192)</f>
        <v>0</v>
      </c>
      <c r="S183" s="163"/>
      <c r="T183" s="165">
        <f>SUM(T184:T192)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58" t="s">
        <v>80</v>
      </c>
      <c r="AT183" s="166" t="s">
        <v>72</v>
      </c>
      <c r="AU183" s="166" t="s">
        <v>80</v>
      </c>
      <c r="AY183" s="158" t="s">
        <v>137</v>
      </c>
      <c r="BK183" s="167">
        <f>SUM(BK184:BK192)</f>
        <v>0</v>
      </c>
    </row>
    <row r="184" s="2" customFormat="1" ht="33" customHeight="1">
      <c r="A184" s="37"/>
      <c r="B184" s="170"/>
      <c r="C184" s="171" t="s">
        <v>191</v>
      </c>
      <c r="D184" s="171" t="s">
        <v>140</v>
      </c>
      <c r="E184" s="172" t="s">
        <v>193</v>
      </c>
      <c r="F184" s="173" t="s">
        <v>194</v>
      </c>
      <c r="G184" s="174" t="s">
        <v>143</v>
      </c>
      <c r="H184" s="175">
        <v>15.390000000000001</v>
      </c>
      <c r="I184" s="176"/>
      <c r="J184" s="177">
        <f>ROUND(I184*H184,2)</f>
        <v>0</v>
      </c>
      <c r="K184" s="173" t="s">
        <v>144</v>
      </c>
      <c r="L184" s="38"/>
      <c r="M184" s="178" t="s">
        <v>1</v>
      </c>
      <c r="N184" s="179" t="s">
        <v>39</v>
      </c>
      <c r="O184" s="76"/>
      <c r="P184" s="180">
        <f>O184*H184</f>
        <v>0</v>
      </c>
      <c r="Q184" s="180">
        <v>0</v>
      </c>
      <c r="R184" s="180">
        <f>Q184*H184</f>
        <v>0</v>
      </c>
      <c r="S184" s="180">
        <v>0</v>
      </c>
      <c r="T184" s="18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2" t="s">
        <v>145</v>
      </c>
      <c r="AT184" s="182" t="s">
        <v>140</v>
      </c>
      <c r="AU184" s="182" t="s">
        <v>146</v>
      </c>
      <c r="AY184" s="18" t="s">
        <v>137</v>
      </c>
      <c r="BE184" s="183">
        <f>IF(N184="základní",J184,0)</f>
        <v>0</v>
      </c>
      <c r="BF184" s="183">
        <f>IF(N184="snížená",J184,0)</f>
        <v>0</v>
      </c>
      <c r="BG184" s="183">
        <f>IF(N184="zákl. přenesená",J184,0)</f>
        <v>0</v>
      </c>
      <c r="BH184" s="183">
        <f>IF(N184="sníž. přenesená",J184,0)</f>
        <v>0</v>
      </c>
      <c r="BI184" s="183">
        <f>IF(N184="nulová",J184,0)</f>
        <v>0</v>
      </c>
      <c r="BJ184" s="18" t="s">
        <v>146</v>
      </c>
      <c r="BK184" s="183">
        <f>ROUND(I184*H184,2)</f>
        <v>0</v>
      </c>
      <c r="BL184" s="18" t="s">
        <v>145</v>
      </c>
      <c r="BM184" s="182" t="s">
        <v>195</v>
      </c>
    </row>
    <row r="185" s="14" customFormat="1">
      <c r="A185" s="14"/>
      <c r="B185" s="192"/>
      <c r="C185" s="14"/>
      <c r="D185" s="185" t="s">
        <v>147</v>
      </c>
      <c r="E185" s="193" t="s">
        <v>1</v>
      </c>
      <c r="F185" s="194" t="s">
        <v>196</v>
      </c>
      <c r="G185" s="14"/>
      <c r="H185" s="195">
        <v>15.390000000000001</v>
      </c>
      <c r="I185" s="196"/>
      <c r="J185" s="14"/>
      <c r="K185" s="14"/>
      <c r="L185" s="192"/>
      <c r="M185" s="197"/>
      <c r="N185" s="198"/>
      <c r="O185" s="198"/>
      <c r="P185" s="198"/>
      <c r="Q185" s="198"/>
      <c r="R185" s="198"/>
      <c r="S185" s="198"/>
      <c r="T185" s="19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193" t="s">
        <v>147</v>
      </c>
      <c r="AU185" s="193" t="s">
        <v>146</v>
      </c>
      <c r="AV185" s="14" t="s">
        <v>146</v>
      </c>
      <c r="AW185" s="14" t="s">
        <v>30</v>
      </c>
      <c r="AX185" s="14" t="s">
        <v>73</v>
      </c>
      <c r="AY185" s="193" t="s">
        <v>137</v>
      </c>
    </row>
    <row r="186" s="15" customFormat="1">
      <c r="A186" s="15"/>
      <c r="B186" s="200"/>
      <c r="C186" s="15"/>
      <c r="D186" s="185" t="s">
        <v>147</v>
      </c>
      <c r="E186" s="201" t="s">
        <v>1</v>
      </c>
      <c r="F186" s="202" t="s">
        <v>152</v>
      </c>
      <c r="G186" s="15"/>
      <c r="H186" s="203">
        <v>15.390000000000001</v>
      </c>
      <c r="I186" s="204"/>
      <c r="J186" s="15"/>
      <c r="K186" s="15"/>
      <c r="L186" s="200"/>
      <c r="M186" s="205"/>
      <c r="N186" s="206"/>
      <c r="O186" s="206"/>
      <c r="P186" s="206"/>
      <c r="Q186" s="206"/>
      <c r="R186" s="206"/>
      <c r="S186" s="206"/>
      <c r="T186" s="207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01" t="s">
        <v>147</v>
      </c>
      <c r="AU186" s="201" t="s">
        <v>146</v>
      </c>
      <c r="AV186" s="15" t="s">
        <v>145</v>
      </c>
      <c r="AW186" s="15" t="s">
        <v>30</v>
      </c>
      <c r="AX186" s="15" t="s">
        <v>80</v>
      </c>
      <c r="AY186" s="201" t="s">
        <v>137</v>
      </c>
    </row>
    <row r="187" s="2" customFormat="1" ht="33" customHeight="1">
      <c r="A187" s="37"/>
      <c r="B187" s="170"/>
      <c r="C187" s="171" t="s">
        <v>172</v>
      </c>
      <c r="D187" s="171" t="s">
        <v>140</v>
      </c>
      <c r="E187" s="172" t="s">
        <v>197</v>
      </c>
      <c r="F187" s="173" t="s">
        <v>198</v>
      </c>
      <c r="G187" s="174" t="s">
        <v>143</v>
      </c>
      <c r="H187" s="175">
        <v>75.599999999999994</v>
      </c>
      <c r="I187" s="176"/>
      <c r="J187" s="177">
        <f>ROUND(I187*H187,2)</f>
        <v>0</v>
      </c>
      <c r="K187" s="173" t="s">
        <v>144</v>
      </c>
      <c r="L187" s="38"/>
      <c r="M187" s="178" t="s">
        <v>1</v>
      </c>
      <c r="N187" s="179" t="s">
        <v>39</v>
      </c>
      <c r="O187" s="76"/>
      <c r="P187" s="180">
        <f>O187*H187</f>
        <v>0</v>
      </c>
      <c r="Q187" s="180">
        <v>0</v>
      </c>
      <c r="R187" s="180">
        <f>Q187*H187</f>
        <v>0</v>
      </c>
      <c r="S187" s="180">
        <v>0</v>
      </c>
      <c r="T187" s="18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2" t="s">
        <v>145</v>
      </c>
      <c r="AT187" s="182" t="s">
        <v>140</v>
      </c>
      <c r="AU187" s="182" t="s">
        <v>146</v>
      </c>
      <c r="AY187" s="18" t="s">
        <v>137</v>
      </c>
      <c r="BE187" s="183">
        <f>IF(N187="základní",J187,0)</f>
        <v>0</v>
      </c>
      <c r="BF187" s="183">
        <f>IF(N187="snížená",J187,0)</f>
        <v>0</v>
      </c>
      <c r="BG187" s="183">
        <f>IF(N187="zákl. přenesená",J187,0)</f>
        <v>0</v>
      </c>
      <c r="BH187" s="183">
        <f>IF(N187="sníž. přenesená",J187,0)</f>
        <v>0</v>
      </c>
      <c r="BI187" s="183">
        <f>IF(N187="nulová",J187,0)</f>
        <v>0</v>
      </c>
      <c r="BJ187" s="18" t="s">
        <v>146</v>
      </c>
      <c r="BK187" s="183">
        <f>ROUND(I187*H187,2)</f>
        <v>0</v>
      </c>
      <c r="BL187" s="18" t="s">
        <v>145</v>
      </c>
      <c r="BM187" s="182" t="s">
        <v>199</v>
      </c>
    </row>
    <row r="188" s="14" customFormat="1">
      <c r="A188" s="14"/>
      <c r="B188" s="192"/>
      <c r="C188" s="14"/>
      <c r="D188" s="185" t="s">
        <v>147</v>
      </c>
      <c r="E188" s="193" t="s">
        <v>1</v>
      </c>
      <c r="F188" s="194" t="s">
        <v>200</v>
      </c>
      <c r="G188" s="14"/>
      <c r="H188" s="195">
        <v>75.599999999999994</v>
      </c>
      <c r="I188" s="196"/>
      <c r="J188" s="14"/>
      <c r="K188" s="14"/>
      <c r="L188" s="192"/>
      <c r="M188" s="197"/>
      <c r="N188" s="198"/>
      <c r="O188" s="198"/>
      <c r="P188" s="198"/>
      <c r="Q188" s="198"/>
      <c r="R188" s="198"/>
      <c r="S188" s="198"/>
      <c r="T188" s="19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193" t="s">
        <v>147</v>
      </c>
      <c r="AU188" s="193" t="s">
        <v>146</v>
      </c>
      <c r="AV188" s="14" t="s">
        <v>146</v>
      </c>
      <c r="AW188" s="14" t="s">
        <v>30</v>
      </c>
      <c r="AX188" s="14" t="s">
        <v>73</v>
      </c>
      <c r="AY188" s="193" t="s">
        <v>137</v>
      </c>
    </row>
    <row r="189" s="15" customFormat="1">
      <c r="A189" s="15"/>
      <c r="B189" s="200"/>
      <c r="C189" s="15"/>
      <c r="D189" s="185" t="s">
        <v>147</v>
      </c>
      <c r="E189" s="201" t="s">
        <v>1</v>
      </c>
      <c r="F189" s="202" t="s">
        <v>152</v>
      </c>
      <c r="G189" s="15"/>
      <c r="H189" s="203">
        <v>75.599999999999994</v>
      </c>
      <c r="I189" s="204"/>
      <c r="J189" s="15"/>
      <c r="K189" s="15"/>
      <c r="L189" s="200"/>
      <c r="M189" s="205"/>
      <c r="N189" s="206"/>
      <c r="O189" s="206"/>
      <c r="P189" s="206"/>
      <c r="Q189" s="206"/>
      <c r="R189" s="206"/>
      <c r="S189" s="206"/>
      <c r="T189" s="207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01" t="s">
        <v>147</v>
      </c>
      <c r="AU189" s="201" t="s">
        <v>146</v>
      </c>
      <c r="AV189" s="15" t="s">
        <v>145</v>
      </c>
      <c r="AW189" s="15" t="s">
        <v>30</v>
      </c>
      <c r="AX189" s="15" t="s">
        <v>80</v>
      </c>
      <c r="AY189" s="201" t="s">
        <v>137</v>
      </c>
    </row>
    <row r="190" s="2" customFormat="1" ht="33" customHeight="1">
      <c r="A190" s="37"/>
      <c r="B190" s="170"/>
      <c r="C190" s="171" t="s">
        <v>201</v>
      </c>
      <c r="D190" s="171" t="s">
        <v>140</v>
      </c>
      <c r="E190" s="172" t="s">
        <v>202</v>
      </c>
      <c r="F190" s="173" t="s">
        <v>203</v>
      </c>
      <c r="G190" s="174" t="s">
        <v>143</v>
      </c>
      <c r="H190" s="175">
        <v>19.199999999999999</v>
      </c>
      <c r="I190" s="176"/>
      <c r="J190" s="177">
        <f>ROUND(I190*H190,2)</f>
        <v>0</v>
      </c>
      <c r="K190" s="173" t="s">
        <v>144</v>
      </c>
      <c r="L190" s="38"/>
      <c r="M190" s="178" t="s">
        <v>1</v>
      </c>
      <c r="N190" s="179" t="s">
        <v>39</v>
      </c>
      <c r="O190" s="76"/>
      <c r="P190" s="180">
        <f>O190*H190</f>
        <v>0</v>
      </c>
      <c r="Q190" s="180">
        <v>0</v>
      </c>
      <c r="R190" s="180">
        <f>Q190*H190</f>
        <v>0</v>
      </c>
      <c r="S190" s="180">
        <v>0</v>
      </c>
      <c r="T190" s="18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2" t="s">
        <v>145</v>
      </c>
      <c r="AT190" s="182" t="s">
        <v>140</v>
      </c>
      <c r="AU190" s="182" t="s">
        <v>146</v>
      </c>
      <c r="AY190" s="18" t="s">
        <v>137</v>
      </c>
      <c r="BE190" s="183">
        <f>IF(N190="základní",J190,0)</f>
        <v>0</v>
      </c>
      <c r="BF190" s="183">
        <f>IF(N190="snížená",J190,0)</f>
        <v>0</v>
      </c>
      <c r="BG190" s="183">
        <f>IF(N190="zákl. přenesená",J190,0)</f>
        <v>0</v>
      </c>
      <c r="BH190" s="183">
        <f>IF(N190="sníž. přenesená",J190,0)</f>
        <v>0</v>
      </c>
      <c r="BI190" s="183">
        <f>IF(N190="nulová",J190,0)</f>
        <v>0</v>
      </c>
      <c r="BJ190" s="18" t="s">
        <v>146</v>
      </c>
      <c r="BK190" s="183">
        <f>ROUND(I190*H190,2)</f>
        <v>0</v>
      </c>
      <c r="BL190" s="18" t="s">
        <v>145</v>
      </c>
      <c r="BM190" s="182" t="s">
        <v>204</v>
      </c>
    </row>
    <row r="191" s="14" customFormat="1">
      <c r="A191" s="14"/>
      <c r="B191" s="192"/>
      <c r="C191" s="14"/>
      <c r="D191" s="185" t="s">
        <v>147</v>
      </c>
      <c r="E191" s="193" t="s">
        <v>1</v>
      </c>
      <c r="F191" s="194" t="s">
        <v>205</v>
      </c>
      <c r="G191" s="14"/>
      <c r="H191" s="195">
        <v>19.199999999999999</v>
      </c>
      <c r="I191" s="196"/>
      <c r="J191" s="14"/>
      <c r="K191" s="14"/>
      <c r="L191" s="192"/>
      <c r="M191" s="197"/>
      <c r="N191" s="198"/>
      <c r="O191" s="198"/>
      <c r="P191" s="198"/>
      <c r="Q191" s="198"/>
      <c r="R191" s="198"/>
      <c r="S191" s="198"/>
      <c r="T191" s="19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193" t="s">
        <v>147</v>
      </c>
      <c r="AU191" s="193" t="s">
        <v>146</v>
      </c>
      <c r="AV191" s="14" t="s">
        <v>146</v>
      </c>
      <c r="AW191" s="14" t="s">
        <v>30</v>
      </c>
      <c r="AX191" s="14" t="s">
        <v>73</v>
      </c>
      <c r="AY191" s="193" t="s">
        <v>137</v>
      </c>
    </row>
    <row r="192" s="15" customFormat="1">
      <c r="A192" s="15"/>
      <c r="B192" s="200"/>
      <c r="C192" s="15"/>
      <c r="D192" s="185" t="s">
        <v>147</v>
      </c>
      <c r="E192" s="201" t="s">
        <v>1</v>
      </c>
      <c r="F192" s="202" t="s">
        <v>152</v>
      </c>
      <c r="G192" s="15"/>
      <c r="H192" s="203">
        <v>19.199999999999999</v>
      </c>
      <c r="I192" s="204"/>
      <c r="J192" s="15"/>
      <c r="K192" s="15"/>
      <c r="L192" s="200"/>
      <c r="M192" s="205"/>
      <c r="N192" s="206"/>
      <c r="O192" s="206"/>
      <c r="P192" s="206"/>
      <c r="Q192" s="206"/>
      <c r="R192" s="206"/>
      <c r="S192" s="206"/>
      <c r="T192" s="207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01" t="s">
        <v>147</v>
      </c>
      <c r="AU192" s="201" t="s">
        <v>146</v>
      </c>
      <c r="AV192" s="15" t="s">
        <v>145</v>
      </c>
      <c r="AW192" s="15" t="s">
        <v>30</v>
      </c>
      <c r="AX192" s="15" t="s">
        <v>80</v>
      </c>
      <c r="AY192" s="201" t="s">
        <v>137</v>
      </c>
    </row>
    <row r="193" s="12" customFormat="1" ht="22.8" customHeight="1">
      <c r="A193" s="12"/>
      <c r="B193" s="157"/>
      <c r="C193" s="12"/>
      <c r="D193" s="158" t="s">
        <v>72</v>
      </c>
      <c r="E193" s="168" t="s">
        <v>206</v>
      </c>
      <c r="F193" s="168" t="s">
        <v>207</v>
      </c>
      <c r="G193" s="12"/>
      <c r="H193" s="12"/>
      <c r="I193" s="160"/>
      <c r="J193" s="169">
        <f>BK193</f>
        <v>0</v>
      </c>
      <c r="K193" s="12"/>
      <c r="L193" s="157"/>
      <c r="M193" s="162"/>
      <c r="N193" s="163"/>
      <c r="O193" s="163"/>
      <c r="P193" s="164">
        <f>SUM(P194:P197)</f>
        <v>0</v>
      </c>
      <c r="Q193" s="163"/>
      <c r="R193" s="164">
        <f>SUM(R194:R197)</f>
        <v>0</v>
      </c>
      <c r="S193" s="163"/>
      <c r="T193" s="165">
        <f>SUM(T194:T197)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58" t="s">
        <v>80</v>
      </c>
      <c r="AT193" s="166" t="s">
        <v>72</v>
      </c>
      <c r="AU193" s="166" t="s">
        <v>80</v>
      </c>
      <c r="AY193" s="158" t="s">
        <v>137</v>
      </c>
      <c r="BK193" s="167">
        <f>SUM(BK194:BK197)</f>
        <v>0</v>
      </c>
    </row>
    <row r="194" s="2" customFormat="1" ht="37.8" customHeight="1">
      <c r="A194" s="37"/>
      <c r="B194" s="170"/>
      <c r="C194" s="171" t="s">
        <v>8</v>
      </c>
      <c r="D194" s="171" t="s">
        <v>140</v>
      </c>
      <c r="E194" s="172" t="s">
        <v>208</v>
      </c>
      <c r="F194" s="173" t="s">
        <v>209</v>
      </c>
      <c r="G194" s="174" t="s">
        <v>210</v>
      </c>
      <c r="H194" s="175">
        <v>6.7290000000000001</v>
      </c>
      <c r="I194" s="176"/>
      <c r="J194" s="177">
        <f>ROUND(I194*H194,2)</f>
        <v>0</v>
      </c>
      <c r="K194" s="173" t="s">
        <v>144</v>
      </c>
      <c r="L194" s="38"/>
      <c r="M194" s="178" t="s">
        <v>1</v>
      </c>
      <c r="N194" s="179" t="s">
        <v>39</v>
      </c>
      <c r="O194" s="76"/>
      <c r="P194" s="180">
        <f>O194*H194</f>
        <v>0</v>
      </c>
      <c r="Q194" s="180">
        <v>0</v>
      </c>
      <c r="R194" s="180">
        <f>Q194*H194</f>
        <v>0</v>
      </c>
      <c r="S194" s="180">
        <v>0</v>
      </c>
      <c r="T194" s="18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2" t="s">
        <v>145</v>
      </c>
      <c r="AT194" s="182" t="s">
        <v>140</v>
      </c>
      <c r="AU194" s="182" t="s">
        <v>146</v>
      </c>
      <c r="AY194" s="18" t="s">
        <v>137</v>
      </c>
      <c r="BE194" s="183">
        <f>IF(N194="základní",J194,0)</f>
        <v>0</v>
      </c>
      <c r="BF194" s="183">
        <f>IF(N194="snížená",J194,0)</f>
        <v>0</v>
      </c>
      <c r="BG194" s="183">
        <f>IF(N194="zákl. přenesená",J194,0)</f>
        <v>0</v>
      </c>
      <c r="BH194" s="183">
        <f>IF(N194="sníž. přenesená",J194,0)</f>
        <v>0</v>
      </c>
      <c r="BI194" s="183">
        <f>IF(N194="nulová",J194,0)</f>
        <v>0</v>
      </c>
      <c r="BJ194" s="18" t="s">
        <v>146</v>
      </c>
      <c r="BK194" s="183">
        <f>ROUND(I194*H194,2)</f>
        <v>0</v>
      </c>
      <c r="BL194" s="18" t="s">
        <v>145</v>
      </c>
      <c r="BM194" s="182" t="s">
        <v>211</v>
      </c>
    </row>
    <row r="195" s="2" customFormat="1" ht="37.8" customHeight="1">
      <c r="A195" s="37"/>
      <c r="B195" s="170"/>
      <c r="C195" s="171" t="s">
        <v>212</v>
      </c>
      <c r="D195" s="171" t="s">
        <v>140</v>
      </c>
      <c r="E195" s="172" t="s">
        <v>213</v>
      </c>
      <c r="F195" s="173" t="s">
        <v>214</v>
      </c>
      <c r="G195" s="174" t="s">
        <v>210</v>
      </c>
      <c r="H195" s="175">
        <v>6.7290000000000001</v>
      </c>
      <c r="I195" s="176"/>
      <c r="J195" s="177">
        <f>ROUND(I195*H195,2)</f>
        <v>0</v>
      </c>
      <c r="K195" s="173" t="s">
        <v>144</v>
      </c>
      <c r="L195" s="38"/>
      <c r="M195" s="178" t="s">
        <v>1</v>
      </c>
      <c r="N195" s="179" t="s">
        <v>39</v>
      </c>
      <c r="O195" s="76"/>
      <c r="P195" s="180">
        <f>O195*H195</f>
        <v>0</v>
      </c>
      <c r="Q195" s="180">
        <v>0</v>
      </c>
      <c r="R195" s="180">
        <f>Q195*H195</f>
        <v>0</v>
      </c>
      <c r="S195" s="180">
        <v>0</v>
      </c>
      <c r="T195" s="18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2" t="s">
        <v>145</v>
      </c>
      <c r="AT195" s="182" t="s">
        <v>140</v>
      </c>
      <c r="AU195" s="182" t="s">
        <v>146</v>
      </c>
      <c r="AY195" s="18" t="s">
        <v>137</v>
      </c>
      <c r="BE195" s="183">
        <f>IF(N195="základní",J195,0)</f>
        <v>0</v>
      </c>
      <c r="BF195" s="183">
        <f>IF(N195="snížená",J195,0)</f>
        <v>0</v>
      </c>
      <c r="BG195" s="183">
        <f>IF(N195="zákl. přenesená",J195,0)</f>
        <v>0</v>
      </c>
      <c r="BH195" s="183">
        <f>IF(N195="sníž. přenesená",J195,0)</f>
        <v>0</v>
      </c>
      <c r="BI195" s="183">
        <f>IF(N195="nulová",J195,0)</f>
        <v>0</v>
      </c>
      <c r="BJ195" s="18" t="s">
        <v>146</v>
      </c>
      <c r="BK195" s="183">
        <f>ROUND(I195*H195,2)</f>
        <v>0</v>
      </c>
      <c r="BL195" s="18" t="s">
        <v>145</v>
      </c>
      <c r="BM195" s="182" t="s">
        <v>215</v>
      </c>
    </row>
    <row r="196" s="2" customFormat="1" ht="44.25" customHeight="1">
      <c r="A196" s="37"/>
      <c r="B196" s="170"/>
      <c r="C196" s="171" t="s">
        <v>182</v>
      </c>
      <c r="D196" s="171" t="s">
        <v>140</v>
      </c>
      <c r="E196" s="172" t="s">
        <v>216</v>
      </c>
      <c r="F196" s="173" t="s">
        <v>217</v>
      </c>
      <c r="G196" s="174" t="s">
        <v>210</v>
      </c>
      <c r="H196" s="175">
        <v>6.7290000000000001</v>
      </c>
      <c r="I196" s="176"/>
      <c r="J196" s="177">
        <f>ROUND(I196*H196,2)</f>
        <v>0</v>
      </c>
      <c r="K196" s="173" t="s">
        <v>144</v>
      </c>
      <c r="L196" s="38"/>
      <c r="M196" s="178" t="s">
        <v>1</v>
      </c>
      <c r="N196" s="179" t="s">
        <v>39</v>
      </c>
      <c r="O196" s="76"/>
      <c r="P196" s="180">
        <f>O196*H196</f>
        <v>0</v>
      </c>
      <c r="Q196" s="180">
        <v>0</v>
      </c>
      <c r="R196" s="180">
        <f>Q196*H196</f>
        <v>0</v>
      </c>
      <c r="S196" s="180">
        <v>0</v>
      </c>
      <c r="T196" s="18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2" t="s">
        <v>145</v>
      </c>
      <c r="AT196" s="182" t="s">
        <v>140</v>
      </c>
      <c r="AU196" s="182" t="s">
        <v>146</v>
      </c>
      <c r="AY196" s="18" t="s">
        <v>137</v>
      </c>
      <c r="BE196" s="183">
        <f>IF(N196="základní",J196,0)</f>
        <v>0</v>
      </c>
      <c r="BF196" s="183">
        <f>IF(N196="snížená",J196,0)</f>
        <v>0</v>
      </c>
      <c r="BG196" s="183">
        <f>IF(N196="zákl. přenesená",J196,0)</f>
        <v>0</v>
      </c>
      <c r="BH196" s="183">
        <f>IF(N196="sníž. přenesená",J196,0)</f>
        <v>0</v>
      </c>
      <c r="BI196" s="183">
        <f>IF(N196="nulová",J196,0)</f>
        <v>0</v>
      </c>
      <c r="BJ196" s="18" t="s">
        <v>146</v>
      </c>
      <c r="BK196" s="183">
        <f>ROUND(I196*H196,2)</f>
        <v>0</v>
      </c>
      <c r="BL196" s="18" t="s">
        <v>145</v>
      </c>
      <c r="BM196" s="182" t="s">
        <v>218</v>
      </c>
    </row>
    <row r="197" s="2" customFormat="1" ht="44.25" customHeight="1">
      <c r="A197" s="37"/>
      <c r="B197" s="170"/>
      <c r="C197" s="171" t="s">
        <v>219</v>
      </c>
      <c r="D197" s="171" t="s">
        <v>140</v>
      </c>
      <c r="E197" s="172" t="s">
        <v>220</v>
      </c>
      <c r="F197" s="173" t="s">
        <v>221</v>
      </c>
      <c r="G197" s="174" t="s">
        <v>210</v>
      </c>
      <c r="H197" s="175">
        <v>6.7290000000000001</v>
      </c>
      <c r="I197" s="176"/>
      <c r="J197" s="177">
        <f>ROUND(I197*H197,2)</f>
        <v>0</v>
      </c>
      <c r="K197" s="173" t="s">
        <v>144</v>
      </c>
      <c r="L197" s="38"/>
      <c r="M197" s="178" t="s">
        <v>1</v>
      </c>
      <c r="N197" s="179" t="s">
        <v>39</v>
      </c>
      <c r="O197" s="76"/>
      <c r="P197" s="180">
        <f>O197*H197</f>
        <v>0</v>
      </c>
      <c r="Q197" s="180">
        <v>0</v>
      </c>
      <c r="R197" s="180">
        <f>Q197*H197</f>
        <v>0</v>
      </c>
      <c r="S197" s="180">
        <v>0</v>
      </c>
      <c r="T197" s="18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82" t="s">
        <v>145</v>
      </c>
      <c r="AT197" s="182" t="s">
        <v>140</v>
      </c>
      <c r="AU197" s="182" t="s">
        <v>146</v>
      </c>
      <c r="AY197" s="18" t="s">
        <v>137</v>
      </c>
      <c r="BE197" s="183">
        <f>IF(N197="základní",J197,0)</f>
        <v>0</v>
      </c>
      <c r="BF197" s="183">
        <f>IF(N197="snížená",J197,0)</f>
        <v>0</v>
      </c>
      <c r="BG197" s="183">
        <f>IF(N197="zákl. přenesená",J197,0)</f>
        <v>0</v>
      </c>
      <c r="BH197" s="183">
        <f>IF(N197="sníž. přenesená",J197,0)</f>
        <v>0</v>
      </c>
      <c r="BI197" s="183">
        <f>IF(N197="nulová",J197,0)</f>
        <v>0</v>
      </c>
      <c r="BJ197" s="18" t="s">
        <v>146</v>
      </c>
      <c r="BK197" s="183">
        <f>ROUND(I197*H197,2)</f>
        <v>0</v>
      </c>
      <c r="BL197" s="18" t="s">
        <v>145</v>
      </c>
      <c r="BM197" s="182" t="s">
        <v>222</v>
      </c>
    </row>
    <row r="198" s="12" customFormat="1" ht="22.8" customHeight="1">
      <c r="A198" s="12"/>
      <c r="B198" s="157"/>
      <c r="C198" s="12"/>
      <c r="D198" s="158" t="s">
        <v>72</v>
      </c>
      <c r="E198" s="168" t="s">
        <v>223</v>
      </c>
      <c r="F198" s="168" t="s">
        <v>224</v>
      </c>
      <c r="G198" s="12"/>
      <c r="H198" s="12"/>
      <c r="I198" s="160"/>
      <c r="J198" s="169">
        <f>BK198</f>
        <v>0</v>
      </c>
      <c r="K198" s="12"/>
      <c r="L198" s="157"/>
      <c r="M198" s="162"/>
      <c r="N198" s="163"/>
      <c r="O198" s="163"/>
      <c r="P198" s="164">
        <f>P199</f>
        <v>0</v>
      </c>
      <c r="Q198" s="163"/>
      <c r="R198" s="164">
        <f>R199</f>
        <v>0</v>
      </c>
      <c r="S198" s="163"/>
      <c r="T198" s="165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58" t="s">
        <v>80</v>
      </c>
      <c r="AT198" s="166" t="s">
        <v>72</v>
      </c>
      <c r="AU198" s="166" t="s">
        <v>80</v>
      </c>
      <c r="AY198" s="158" t="s">
        <v>137</v>
      </c>
      <c r="BK198" s="167">
        <f>BK199</f>
        <v>0</v>
      </c>
    </row>
    <row r="199" s="2" customFormat="1" ht="55.5" customHeight="1">
      <c r="A199" s="37"/>
      <c r="B199" s="170"/>
      <c r="C199" s="171" t="s">
        <v>188</v>
      </c>
      <c r="D199" s="171" t="s">
        <v>140</v>
      </c>
      <c r="E199" s="172" t="s">
        <v>225</v>
      </c>
      <c r="F199" s="173" t="s">
        <v>226</v>
      </c>
      <c r="G199" s="174" t="s">
        <v>210</v>
      </c>
      <c r="H199" s="175">
        <v>2.0529999999999999</v>
      </c>
      <c r="I199" s="176"/>
      <c r="J199" s="177">
        <f>ROUND(I199*H199,2)</f>
        <v>0</v>
      </c>
      <c r="K199" s="173" t="s">
        <v>144</v>
      </c>
      <c r="L199" s="38"/>
      <c r="M199" s="178" t="s">
        <v>1</v>
      </c>
      <c r="N199" s="179" t="s">
        <v>39</v>
      </c>
      <c r="O199" s="76"/>
      <c r="P199" s="180">
        <f>O199*H199</f>
        <v>0</v>
      </c>
      <c r="Q199" s="180">
        <v>0</v>
      </c>
      <c r="R199" s="180">
        <f>Q199*H199</f>
        <v>0</v>
      </c>
      <c r="S199" s="180">
        <v>0</v>
      </c>
      <c r="T199" s="18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2" t="s">
        <v>145</v>
      </c>
      <c r="AT199" s="182" t="s">
        <v>140</v>
      </c>
      <c r="AU199" s="182" t="s">
        <v>146</v>
      </c>
      <c r="AY199" s="18" t="s">
        <v>137</v>
      </c>
      <c r="BE199" s="183">
        <f>IF(N199="základní",J199,0)</f>
        <v>0</v>
      </c>
      <c r="BF199" s="183">
        <f>IF(N199="snížená",J199,0)</f>
        <v>0</v>
      </c>
      <c r="BG199" s="183">
        <f>IF(N199="zákl. přenesená",J199,0)</f>
        <v>0</v>
      </c>
      <c r="BH199" s="183">
        <f>IF(N199="sníž. přenesená",J199,0)</f>
        <v>0</v>
      </c>
      <c r="BI199" s="183">
        <f>IF(N199="nulová",J199,0)</f>
        <v>0</v>
      </c>
      <c r="BJ199" s="18" t="s">
        <v>146</v>
      </c>
      <c r="BK199" s="183">
        <f>ROUND(I199*H199,2)</f>
        <v>0</v>
      </c>
      <c r="BL199" s="18" t="s">
        <v>145</v>
      </c>
      <c r="BM199" s="182" t="s">
        <v>157</v>
      </c>
    </row>
    <row r="200" s="12" customFormat="1" ht="25.92" customHeight="1">
      <c r="A200" s="12"/>
      <c r="B200" s="157"/>
      <c r="C200" s="12"/>
      <c r="D200" s="158" t="s">
        <v>72</v>
      </c>
      <c r="E200" s="159" t="s">
        <v>227</v>
      </c>
      <c r="F200" s="159" t="s">
        <v>228</v>
      </c>
      <c r="G200" s="12"/>
      <c r="H200" s="12"/>
      <c r="I200" s="160"/>
      <c r="J200" s="161">
        <f>BK200</f>
        <v>0</v>
      </c>
      <c r="K200" s="12"/>
      <c r="L200" s="157"/>
      <c r="M200" s="162"/>
      <c r="N200" s="163"/>
      <c r="O200" s="163"/>
      <c r="P200" s="164">
        <f>P201+P221+P258+P274</f>
        <v>0</v>
      </c>
      <c r="Q200" s="163"/>
      <c r="R200" s="164">
        <f>R201+R221+R258+R274</f>
        <v>0</v>
      </c>
      <c r="S200" s="163"/>
      <c r="T200" s="165">
        <f>T201+T221+T258+T274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58" t="s">
        <v>146</v>
      </c>
      <c r="AT200" s="166" t="s">
        <v>72</v>
      </c>
      <c r="AU200" s="166" t="s">
        <v>73</v>
      </c>
      <c r="AY200" s="158" t="s">
        <v>137</v>
      </c>
      <c r="BK200" s="167">
        <f>BK201+BK221+BK258+BK274</f>
        <v>0</v>
      </c>
    </row>
    <row r="201" s="12" customFormat="1" ht="22.8" customHeight="1">
      <c r="A201" s="12"/>
      <c r="B201" s="157"/>
      <c r="C201" s="12"/>
      <c r="D201" s="158" t="s">
        <v>72</v>
      </c>
      <c r="E201" s="168" t="s">
        <v>229</v>
      </c>
      <c r="F201" s="168" t="s">
        <v>230</v>
      </c>
      <c r="G201" s="12"/>
      <c r="H201" s="12"/>
      <c r="I201" s="160"/>
      <c r="J201" s="169">
        <f>BK201</f>
        <v>0</v>
      </c>
      <c r="K201" s="12"/>
      <c r="L201" s="157"/>
      <c r="M201" s="162"/>
      <c r="N201" s="163"/>
      <c r="O201" s="163"/>
      <c r="P201" s="164">
        <f>SUM(P202:P220)</f>
        <v>0</v>
      </c>
      <c r="Q201" s="163"/>
      <c r="R201" s="164">
        <f>SUM(R202:R220)</f>
        <v>0</v>
      </c>
      <c r="S201" s="163"/>
      <c r="T201" s="165">
        <f>SUM(T202:T220)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158" t="s">
        <v>146</v>
      </c>
      <c r="AT201" s="166" t="s">
        <v>72</v>
      </c>
      <c r="AU201" s="166" t="s">
        <v>80</v>
      </c>
      <c r="AY201" s="158" t="s">
        <v>137</v>
      </c>
      <c r="BK201" s="167">
        <f>SUM(BK202:BK220)</f>
        <v>0</v>
      </c>
    </row>
    <row r="202" s="2" customFormat="1" ht="24.15" customHeight="1">
      <c r="A202" s="37"/>
      <c r="B202" s="170"/>
      <c r="C202" s="171" t="s">
        <v>231</v>
      </c>
      <c r="D202" s="171" t="s">
        <v>140</v>
      </c>
      <c r="E202" s="172" t="s">
        <v>232</v>
      </c>
      <c r="F202" s="173" t="s">
        <v>233</v>
      </c>
      <c r="G202" s="174" t="s">
        <v>166</v>
      </c>
      <c r="H202" s="175">
        <v>83.599999999999994</v>
      </c>
      <c r="I202" s="176"/>
      <c r="J202" s="177">
        <f>ROUND(I202*H202,2)</f>
        <v>0</v>
      </c>
      <c r="K202" s="173" t="s">
        <v>144</v>
      </c>
      <c r="L202" s="38"/>
      <c r="M202" s="178" t="s">
        <v>1</v>
      </c>
      <c r="N202" s="179" t="s">
        <v>39</v>
      </c>
      <c r="O202" s="76"/>
      <c r="P202" s="180">
        <f>O202*H202</f>
        <v>0</v>
      </c>
      <c r="Q202" s="180">
        <v>0</v>
      </c>
      <c r="R202" s="180">
        <f>Q202*H202</f>
        <v>0</v>
      </c>
      <c r="S202" s="180">
        <v>0</v>
      </c>
      <c r="T202" s="18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2" t="s">
        <v>188</v>
      </c>
      <c r="AT202" s="182" t="s">
        <v>140</v>
      </c>
      <c r="AU202" s="182" t="s">
        <v>146</v>
      </c>
      <c r="AY202" s="18" t="s">
        <v>137</v>
      </c>
      <c r="BE202" s="183">
        <f>IF(N202="základní",J202,0)</f>
        <v>0</v>
      </c>
      <c r="BF202" s="183">
        <f>IF(N202="snížená",J202,0)</f>
        <v>0</v>
      </c>
      <c r="BG202" s="183">
        <f>IF(N202="zákl. přenesená",J202,0)</f>
        <v>0</v>
      </c>
      <c r="BH202" s="183">
        <f>IF(N202="sníž. přenesená",J202,0)</f>
        <v>0</v>
      </c>
      <c r="BI202" s="183">
        <f>IF(N202="nulová",J202,0)</f>
        <v>0</v>
      </c>
      <c r="BJ202" s="18" t="s">
        <v>146</v>
      </c>
      <c r="BK202" s="183">
        <f>ROUND(I202*H202,2)</f>
        <v>0</v>
      </c>
      <c r="BL202" s="18" t="s">
        <v>188</v>
      </c>
      <c r="BM202" s="182" t="s">
        <v>234</v>
      </c>
    </row>
    <row r="203" s="14" customFormat="1">
      <c r="A203" s="14"/>
      <c r="B203" s="192"/>
      <c r="C203" s="14"/>
      <c r="D203" s="185" t="s">
        <v>147</v>
      </c>
      <c r="E203" s="193" t="s">
        <v>1</v>
      </c>
      <c r="F203" s="194" t="s">
        <v>390</v>
      </c>
      <c r="G203" s="14"/>
      <c r="H203" s="195">
        <v>83.599999999999994</v>
      </c>
      <c r="I203" s="196"/>
      <c r="J203" s="14"/>
      <c r="K203" s="14"/>
      <c r="L203" s="192"/>
      <c r="M203" s="197"/>
      <c r="N203" s="198"/>
      <c r="O203" s="198"/>
      <c r="P203" s="198"/>
      <c r="Q203" s="198"/>
      <c r="R203" s="198"/>
      <c r="S203" s="198"/>
      <c r="T203" s="19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193" t="s">
        <v>147</v>
      </c>
      <c r="AU203" s="193" t="s">
        <v>146</v>
      </c>
      <c r="AV203" s="14" t="s">
        <v>146</v>
      </c>
      <c r="AW203" s="14" t="s">
        <v>30</v>
      </c>
      <c r="AX203" s="14" t="s">
        <v>73</v>
      </c>
      <c r="AY203" s="193" t="s">
        <v>137</v>
      </c>
    </row>
    <row r="204" s="15" customFormat="1">
      <c r="A204" s="15"/>
      <c r="B204" s="200"/>
      <c r="C204" s="15"/>
      <c r="D204" s="185" t="s">
        <v>147</v>
      </c>
      <c r="E204" s="201" t="s">
        <v>1</v>
      </c>
      <c r="F204" s="202" t="s">
        <v>152</v>
      </c>
      <c r="G204" s="15"/>
      <c r="H204" s="203">
        <v>83.599999999999994</v>
      </c>
      <c r="I204" s="204"/>
      <c r="J204" s="15"/>
      <c r="K204" s="15"/>
      <c r="L204" s="200"/>
      <c r="M204" s="205"/>
      <c r="N204" s="206"/>
      <c r="O204" s="206"/>
      <c r="P204" s="206"/>
      <c r="Q204" s="206"/>
      <c r="R204" s="206"/>
      <c r="S204" s="206"/>
      <c r="T204" s="207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01" t="s">
        <v>147</v>
      </c>
      <c r="AU204" s="201" t="s">
        <v>146</v>
      </c>
      <c r="AV204" s="15" t="s">
        <v>145</v>
      </c>
      <c r="AW204" s="15" t="s">
        <v>30</v>
      </c>
      <c r="AX204" s="15" t="s">
        <v>80</v>
      </c>
      <c r="AY204" s="201" t="s">
        <v>137</v>
      </c>
    </row>
    <row r="205" s="2" customFormat="1" ht="24.15" customHeight="1">
      <c r="A205" s="37"/>
      <c r="B205" s="170"/>
      <c r="C205" s="171" t="s">
        <v>195</v>
      </c>
      <c r="D205" s="171" t="s">
        <v>140</v>
      </c>
      <c r="E205" s="172" t="s">
        <v>236</v>
      </c>
      <c r="F205" s="173" t="s">
        <v>237</v>
      </c>
      <c r="G205" s="174" t="s">
        <v>166</v>
      </c>
      <c r="H205" s="175">
        <v>63</v>
      </c>
      <c r="I205" s="176"/>
      <c r="J205" s="177">
        <f>ROUND(I205*H205,2)</f>
        <v>0</v>
      </c>
      <c r="K205" s="173" t="s">
        <v>144</v>
      </c>
      <c r="L205" s="38"/>
      <c r="M205" s="178" t="s">
        <v>1</v>
      </c>
      <c r="N205" s="179" t="s">
        <v>39</v>
      </c>
      <c r="O205" s="76"/>
      <c r="P205" s="180">
        <f>O205*H205</f>
        <v>0</v>
      </c>
      <c r="Q205" s="180">
        <v>0</v>
      </c>
      <c r="R205" s="180">
        <f>Q205*H205</f>
        <v>0</v>
      </c>
      <c r="S205" s="180">
        <v>0</v>
      </c>
      <c r="T205" s="18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2" t="s">
        <v>188</v>
      </c>
      <c r="AT205" s="182" t="s">
        <v>140</v>
      </c>
      <c r="AU205" s="182" t="s">
        <v>146</v>
      </c>
      <c r="AY205" s="18" t="s">
        <v>137</v>
      </c>
      <c r="BE205" s="183">
        <f>IF(N205="základní",J205,0)</f>
        <v>0</v>
      </c>
      <c r="BF205" s="183">
        <f>IF(N205="snížená",J205,0)</f>
        <v>0</v>
      </c>
      <c r="BG205" s="183">
        <f>IF(N205="zákl. přenesená",J205,0)</f>
        <v>0</v>
      </c>
      <c r="BH205" s="183">
        <f>IF(N205="sníž. přenesená",J205,0)</f>
        <v>0</v>
      </c>
      <c r="BI205" s="183">
        <f>IF(N205="nulová",J205,0)</f>
        <v>0</v>
      </c>
      <c r="BJ205" s="18" t="s">
        <v>146</v>
      </c>
      <c r="BK205" s="183">
        <f>ROUND(I205*H205,2)</f>
        <v>0</v>
      </c>
      <c r="BL205" s="18" t="s">
        <v>188</v>
      </c>
      <c r="BM205" s="182" t="s">
        <v>238</v>
      </c>
    </row>
    <row r="206" s="2" customFormat="1" ht="24.15" customHeight="1">
      <c r="A206" s="37"/>
      <c r="B206" s="170"/>
      <c r="C206" s="208" t="s">
        <v>239</v>
      </c>
      <c r="D206" s="208" t="s">
        <v>169</v>
      </c>
      <c r="E206" s="209" t="s">
        <v>240</v>
      </c>
      <c r="F206" s="210" t="s">
        <v>241</v>
      </c>
      <c r="G206" s="211" t="s">
        <v>166</v>
      </c>
      <c r="H206" s="212">
        <v>63</v>
      </c>
      <c r="I206" s="213"/>
      <c r="J206" s="214">
        <f>ROUND(I206*H206,2)</f>
        <v>0</v>
      </c>
      <c r="K206" s="210" t="s">
        <v>1</v>
      </c>
      <c r="L206" s="215"/>
      <c r="M206" s="216" t="s">
        <v>1</v>
      </c>
      <c r="N206" s="217" t="s">
        <v>39</v>
      </c>
      <c r="O206" s="76"/>
      <c r="P206" s="180">
        <f>O206*H206</f>
        <v>0</v>
      </c>
      <c r="Q206" s="180">
        <v>0</v>
      </c>
      <c r="R206" s="180">
        <f>Q206*H206</f>
        <v>0</v>
      </c>
      <c r="S206" s="180">
        <v>0</v>
      </c>
      <c r="T206" s="18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82" t="s">
        <v>157</v>
      </c>
      <c r="AT206" s="182" t="s">
        <v>169</v>
      </c>
      <c r="AU206" s="182" t="s">
        <v>146</v>
      </c>
      <c r="AY206" s="18" t="s">
        <v>137</v>
      </c>
      <c r="BE206" s="183">
        <f>IF(N206="základní",J206,0)</f>
        <v>0</v>
      </c>
      <c r="BF206" s="183">
        <f>IF(N206="snížená",J206,0)</f>
        <v>0</v>
      </c>
      <c r="BG206" s="183">
        <f>IF(N206="zákl. přenesená",J206,0)</f>
        <v>0</v>
      </c>
      <c r="BH206" s="183">
        <f>IF(N206="sníž. přenesená",J206,0)</f>
        <v>0</v>
      </c>
      <c r="BI206" s="183">
        <f>IF(N206="nulová",J206,0)</f>
        <v>0</v>
      </c>
      <c r="BJ206" s="18" t="s">
        <v>146</v>
      </c>
      <c r="BK206" s="183">
        <f>ROUND(I206*H206,2)</f>
        <v>0</v>
      </c>
      <c r="BL206" s="18" t="s">
        <v>188</v>
      </c>
      <c r="BM206" s="182" t="s">
        <v>242</v>
      </c>
    </row>
    <row r="207" s="14" customFormat="1">
      <c r="A207" s="14"/>
      <c r="B207" s="192"/>
      <c r="C207" s="14"/>
      <c r="D207" s="185" t="s">
        <v>147</v>
      </c>
      <c r="E207" s="193" t="s">
        <v>1</v>
      </c>
      <c r="F207" s="194" t="s">
        <v>243</v>
      </c>
      <c r="G207" s="14"/>
      <c r="H207" s="195">
        <v>42</v>
      </c>
      <c r="I207" s="196"/>
      <c r="J207" s="14"/>
      <c r="K207" s="14"/>
      <c r="L207" s="192"/>
      <c r="M207" s="197"/>
      <c r="N207" s="198"/>
      <c r="O207" s="198"/>
      <c r="P207" s="198"/>
      <c r="Q207" s="198"/>
      <c r="R207" s="198"/>
      <c r="S207" s="198"/>
      <c r="T207" s="19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193" t="s">
        <v>147</v>
      </c>
      <c r="AU207" s="193" t="s">
        <v>146</v>
      </c>
      <c r="AV207" s="14" t="s">
        <v>146</v>
      </c>
      <c r="AW207" s="14" t="s">
        <v>30</v>
      </c>
      <c r="AX207" s="14" t="s">
        <v>73</v>
      </c>
      <c r="AY207" s="193" t="s">
        <v>137</v>
      </c>
    </row>
    <row r="208" s="14" customFormat="1">
      <c r="A208" s="14"/>
      <c r="B208" s="192"/>
      <c r="C208" s="14"/>
      <c r="D208" s="185" t="s">
        <v>147</v>
      </c>
      <c r="E208" s="193" t="s">
        <v>1</v>
      </c>
      <c r="F208" s="194" t="s">
        <v>244</v>
      </c>
      <c r="G208" s="14"/>
      <c r="H208" s="195">
        <v>21</v>
      </c>
      <c r="I208" s="196"/>
      <c r="J208" s="14"/>
      <c r="K208" s="14"/>
      <c r="L208" s="192"/>
      <c r="M208" s="197"/>
      <c r="N208" s="198"/>
      <c r="O208" s="198"/>
      <c r="P208" s="198"/>
      <c r="Q208" s="198"/>
      <c r="R208" s="198"/>
      <c r="S208" s="198"/>
      <c r="T208" s="19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193" t="s">
        <v>147</v>
      </c>
      <c r="AU208" s="193" t="s">
        <v>146</v>
      </c>
      <c r="AV208" s="14" t="s">
        <v>146</v>
      </c>
      <c r="AW208" s="14" t="s">
        <v>30</v>
      </c>
      <c r="AX208" s="14" t="s">
        <v>73</v>
      </c>
      <c r="AY208" s="193" t="s">
        <v>137</v>
      </c>
    </row>
    <row r="209" s="15" customFormat="1">
      <c r="A209" s="15"/>
      <c r="B209" s="200"/>
      <c r="C209" s="15"/>
      <c r="D209" s="185" t="s">
        <v>147</v>
      </c>
      <c r="E209" s="201" t="s">
        <v>1</v>
      </c>
      <c r="F209" s="202" t="s">
        <v>152</v>
      </c>
      <c r="G209" s="15"/>
      <c r="H209" s="203">
        <v>63</v>
      </c>
      <c r="I209" s="204"/>
      <c r="J209" s="15"/>
      <c r="K209" s="15"/>
      <c r="L209" s="200"/>
      <c r="M209" s="205"/>
      <c r="N209" s="206"/>
      <c r="O209" s="206"/>
      <c r="P209" s="206"/>
      <c r="Q209" s="206"/>
      <c r="R209" s="206"/>
      <c r="S209" s="206"/>
      <c r="T209" s="207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01" t="s">
        <v>147</v>
      </c>
      <c r="AU209" s="201" t="s">
        <v>146</v>
      </c>
      <c r="AV209" s="15" t="s">
        <v>145</v>
      </c>
      <c r="AW209" s="15" t="s">
        <v>30</v>
      </c>
      <c r="AX209" s="15" t="s">
        <v>80</v>
      </c>
      <c r="AY209" s="201" t="s">
        <v>137</v>
      </c>
    </row>
    <row r="210" s="2" customFormat="1" ht="24.15" customHeight="1">
      <c r="A210" s="37"/>
      <c r="B210" s="170"/>
      <c r="C210" s="208" t="s">
        <v>199</v>
      </c>
      <c r="D210" s="208" t="s">
        <v>169</v>
      </c>
      <c r="E210" s="209" t="s">
        <v>245</v>
      </c>
      <c r="F210" s="210" t="s">
        <v>246</v>
      </c>
      <c r="G210" s="211" t="s">
        <v>247</v>
      </c>
      <c r="H210" s="212">
        <v>48</v>
      </c>
      <c r="I210" s="213"/>
      <c r="J210" s="214">
        <f>ROUND(I210*H210,2)</f>
        <v>0</v>
      </c>
      <c r="K210" s="210" t="s">
        <v>1</v>
      </c>
      <c r="L210" s="215"/>
      <c r="M210" s="216" t="s">
        <v>1</v>
      </c>
      <c r="N210" s="217" t="s">
        <v>39</v>
      </c>
      <c r="O210" s="76"/>
      <c r="P210" s="180">
        <f>O210*H210</f>
        <v>0</v>
      </c>
      <c r="Q210" s="180">
        <v>0</v>
      </c>
      <c r="R210" s="180">
        <f>Q210*H210</f>
        <v>0</v>
      </c>
      <c r="S210" s="180">
        <v>0</v>
      </c>
      <c r="T210" s="18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82" t="s">
        <v>157</v>
      </c>
      <c r="AT210" s="182" t="s">
        <v>169</v>
      </c>
      <c r="AU210" s="182" t="s">
        <v>146</v>
      </c>
      <c r="AY210" s="18" t="s">
        <v>137</v>
      </c>
      <c r="BE210" s="183">
        <f>IF(N210="základní",J210,0)</f>
        <v>0</v>
      </c>
      <c r="BF210" s="183">
        <f>IF(N210="snížená",J210,0)</f>
        <v>0</v>
      </c>
      <c r="BG210" s="183">
        <f>IF(N210="zákl. přenesená",J210,0)</f>
        <v>0</v>
      </c>
      <c r="BH210" s="183">
        <f>IF(N210="sníž. přenesená",J210,0)</f>
        <v>0</v>
      </c>
      <c r="BI210" s="183">
        <f>IF(N210="nulová",J210,0)</f>
        <v>0</v>
      </c>
      <c r="BJ210" s="18" t="s">
        <v>146</v>
      </c>
      <c r="BK210" s="183">
        <f>ROUND(I210*H210,2)</f>
        <v>0</v>
      </c>
      <c r="BL210" s="18" t="s">
        <v>188</v>
      </c>
      <c r="BM210" s="182" t="s">
        <v>248</v>
      </c>
    </row>
    <row r="211" s="14" customFormat="1">
      <c r="A211" s="14"/>
      <c r="B211" s="192"/>
      <c r="C211" s="14"/>
      <c r="D211" s="185" t="s">
        <v>147</v>
      </c>
      <c r="E211" s="193" t="s">
        <v>1</v>
      </c>
      <c r="F211" s="194" t="s">
        <v>249</v>
      </c>
      <c r="G211" s="14"/>
      <c r="H211" s="195">
        <v>24</v>
      </c>
      <c r="I211" s="196"/>
      <c r="J211" s="14"/>
      <c r="K211" s="14"/>
      <c r="L211" s="192"/>
      <c r="M211" s="197"/>
      <c r="N211" s="198"/>
      <c r="O211" s="198"/>
      <c r="P211" s="198"/>
      <c r="Q211" s="198"/>
      <c r="R211" s="198"/>
      <c r="S211" s="198"/>
      <c r="T211" s="19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193" t="s">
        <v>147</v>
      </c>
      <c r="AU211" s="193" t="s">
        <v>146</v>
      </c>
      <c r="AV211" s="14" t="s">
        <v>146</v>
      </c>
      <c r="AW211" s="14" t="s">
        <v>30</v>
      </c>
      <c r="AX211" s="14" t="s">
        <v>73</v>
      </c>
      <c r="AY211" s="193" t="s">
        <v>137</v>
      </c>
    </row>
    <row r="212" s="14" customFormat="1">
      <c r="A212" s="14"/>
      <c r="B212" s="192"/>
      <c r="C212" s="14"/>
      <c r="D212" s="185" t="s">
        <v>147</v>
      </c>
      <c r="E212" s="193" t="s">
        <v>1</v>
      </c>
      <c r="F212" s="194" t="s">
        <v>250</v>
      </c>
      <c r="G212" s="14"/>
      <c r="H212" s="195">
        <v>24</v>
      </c>
      <c r="I212" s="196"/>
      <c r="J212" s="14"/>
      <c r="K212" s="14"/>
      <c r="L212" s="192"/>
      <c r="M212" s="197"/>
      <c r="N212" s="198"/>
      <c r="O212" s="198"/>
      <c r="P212" s="198"/>
      <c r="Q212" s="198"/>
      <c r="R212" s="198"/>
      <c r="S212" s="198"/>
      <c r="T212" s="19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193" t="s">
        <v>147</v>
      </c>
      <c r="AU212" s="193" t="s">
        <v>146</v>
      </c>
      <c r="AV212" s="14" t="s">
        <v>146</v>
      </c>
      <c r="AW212" s="14" t="s">
        <v>30</v>
      </c>
      <c r="AX212" s="14" t="s">
        <v>73</v>
      </c>
      <c r="AY212" s="193" t="s">
        <v>137</v>
      </c>
    </row>
    <row r="213" s="15" customFormat="1">
      <c r="A213" s="15"/>
      <c r="B213" s="200"/>
      <c r="C213" s="15"/>
      <c r="D213" s="185" t="s">
        <v>147</v>
      </c>
      <c r="E213" s="201" t="s">
        <v>1</v>
      </c>
      <c r="F213" s="202" t="s">
        <v>152</v>
      </c>
      <c r="G213" s="15"/>
      <c r="H213" s="203">
        <v>48</v>
      </c>
      <c r="I213" s="204"/>
      <c r="J213" s="15"/>
      <c r="K213" s="15"/>
      <c r="L213" s="200"/>
      <c r="M213" s="205"/>
      <c r="N213" s="206"/>
      <c r="O213" s="206"/>
      <c r="P213" s="206"/>
      <c r="Q213" s="206"/>
      <c r="R213" s="206"/>
      <c r="S213" s="206"/>
      <c r="T213" s="207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01" t="s">
        <v>147</v>
      </c>
      <c r="AU213" s="201" t="s">
        <v>146</v>
      </c>
      <c r="AV213" s="15" t="s">
        <v>145</v>
      </c>
      <c r="AW213" s="15" t="s">
        <v>30</v>
      </c>
      <c r="AX213" s="15" t="s">
        <v>80</v>
      </c>
      <c r="AY213" s="201" t="s">
        <v>137</v>
      </c>
    </row>
    <row r="214" s="2" customFormat="1" ht="37.8" customHeight="1">
      <c r="A214" s="37"/>
      <c r="B214" s="170"/>
      <c r="C214" s="171" t="s">
        <v>7</v>
      </c>
      <c r="D214" s="171" t="s">
        <v>140</v>
      </c>
      <c r="E214" s="172" t="s">
        <v>251</v>
      </c>
      <c r="F214" s="173" t="s">
        <v>252</v>
      </c>
      <c r="G214" s="174" t="s">
        <v>166</v>
      </c>
      <c r="H214" s="175">
        <v>20.600000000000001</v>
      </c>
      <c r="I214" s="176"/>
      <c r="J214" s="177">
        <f>ROUND(I214*H214,2)</f>
        <v>0</v>
      </c>
      <c r="K214" s="173" t="s">
        <v>144</v>
      </c>
      <c r="L214" s="38"/>
      <c r="M214" s="178" t="s">
        <v>1</v>
      </c>
      <c r="N214" s="179" t="s">
        <v>39</v>
      </c>
      <c r="O214" s="76"/>
      <c r="P214" s="180">
        <f>O214*H214</f>
        <v>0</v>
      </c>
      <c r="Q214" s="180">
        <v>0</v>
      </c>
      <c r="R214" s="180">
        <f>Q214*H214</f>
        <v>0</v>
      </c>
      <c r="S214" s="180">
        <v>0</v>
      </c>
      <c r="T214" s="18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82" t="s">
        <v>188</v>
      </c>
      <c r="AT214" s="182" t="s">
        <v>140</v>
      </c>
      <c r="AU214" s="182" t="s">
        <v>146</v>
      </c>
      <c r="AY214" s="18" t="s">
        <v>137</v>
      </c>
      <c r="BE214" s="183">
        <f>IF(N214="základní",J214,0)</f>
        <v>0</v>
      </c>
      <c r="BF214" s="183">
        <f>IF(N214="snížená",J214,0)</f>
        <v>0</v>
      </c>
      <c r="BG214" s="183">
        <f>IF(N214="zákl. přenesená",J214,0)</f>
        <v>0</v>
      </c>
      <c r="BH214" s="183">
        <f>IF(N214="sníž. přenesená",J214,0)</f>
        <v>0</v>
      </c>
      <c r="BI214" s="183">
        <f>IF(N214="nulová",J214,0)</f>
        <v>0</v>
      </c>
      <c r="BJ214" s="18" t="s">
        <v>146</v>
      </c>
      <c r="BK214" s="183">
        <f>ROUND(I214*H214,2)</f>
        <v>0</v>
      </c>
      <c r="BL214" s="18" t="s">
        <v>188</v>
      </c>
      <c r="BM214" s="182" t="s">
        <v>253</v>
      </c>
    </row>
    <row r="215" s="2" customFormat="1">
      <c r="A215" s="37"/>
      <c r="B215" s="38"/>
      <c r="C215" s="37"/>
      <c r="D215" s="185" t="s">
        <v>254</v>
      </c>
      <c r="E215" s="37"/>
      <c r="F215" s="218" t="s">
        <v>255</v>
      </c>
      <c r="G215" s="37"/>
      <c r="H215" s="37"/>
      <c r="I215" s="219"/>
      <c r="J215" s="37"/>
      <c r="K215" s="37"/>
      <c r="L215" s="38"/>
      <c r="M215" s="220"/>
      <c r="N215" s="221"/>
      <c r="O215" s="76"/>
      <c r="P215" s="76"/>
      <c r="Q215" s="76"/>
      <c r="R215" s="76"/>
      <c r="S215" s="76"/>
      <c r="T215" s="7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8" t="s">
        <v>254</v>
      </c>
      <c r="AU215" s="18" t="s">
        <v>146</v>
      </c>
    </row>
    <row r="216" s="14" customFormat="1">
      <c r="A216" s="14"/>
      <c r="B216" s="192"/>
      <c r="C216" s="14"/>
      <c r="D216" s="185" t="s">
        <v>147</v>
      </c>
      <c r="E216" s="193" t="s">
        <v>1</v>
      </c>
      <c r="F216" s="194" t="s">
        <v>257</v>
      </c>
      <c r="G216" s="14"/>
      <c r="H216" s="195">
        <v>9.1999999999999993</v>
      </c>
      <c r="I216" s="196"/>
      <c r="J216" s="14"/>
      <c r="K216" s="14"/>
      <c r="L216" s="192"/>
      <c r="M216" s="197"/>
      <c r="N216" s="198"/>
      <c r="O216" s="198"/>
      <c r="P216" s="198"/>
      <c r="Q216" s="198"/>
      <c r="R216" s="198"/>
      <c r="S216" s="198"/>
      <c r="T216" s="19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193" t="s">
        <v>147</v>
      </c>
      <c r="AU216" s="193" t="s">
        <v>146</v>
      </c>
      <c r="AV216" s="14" t="s">
        <v>146</v>
      </c>
      <c r="AW216" s="14" t="s">
        <v>30</v>
      </c>
      <c r="AX216" s="14" t="s">
        <v>73</v>
      </c>
      <c r="AY216" s="193" t="s">
        <v>137</v>
      </c>
    </row>
    <row r="217" s="14" customFormat="1">
      <c r="A217" s="14"/>
      <c r="B217" s="192"/>
      <c r="C217" s="14"/>
      <c r="D217" s="185" t="s">
        <v>147</v>
      </c>
      <c r="E217" s="193" t="s">
        <v>1</v>
      </c>
      <c r="F217" s="194" t="s">
        <v>391</v>
      </c>
      <c r="G217" s="14"/>
      <c r="H217" s="195">
        <v>11.4</v>
      </c>
      <c r="I217" s="196"/>
      <c r="J217" s="14"/>
      <c r="K217" s="14"/>
      <c r="L217" s="192"/>
      <c r="M217" s="197"/>
      <c r="N217" s="198"/>
      <c r="O217" s="198"/>
      <c r="P217" s="198"/>
      <c r="Q217" s="198"/>
      <c r="R217" s="198"/>
      <c r="S217" s="198"/>
      <c r="T217" s="19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193" t="s">
        <v>147</v>
      </c>
      <c r="AU217" s="193" t="s">
        <v>146</v>
      </c>
      <c r="AV217" s="14" t="s">
        <v>146</v>
      </c>
      <c r="AW217" s="14" t="s">
        <v>30</v>
      </c>
      <c r="AX217" s="14" t="s">
        <v>73</v>
      </c>
      <c r="AY217" s="193" t="s">
        <v>137</v>
      </c>
    </row>
    <row r="218" s="15" customFormat="1">
      <c r="A218" s="15"/>
      <c r="B218" s="200"/>
      <c r="C218" s="15"/>
      <c r="D218" s="185" t="s">
        <v>147</v>
      </c>
      <c r="E218" s="201" t="s">
        <v>1</v>
      </c>
      <c r="F218" s="202" t="s">
        <v>152</v>
      </c>
      <c r="G218" s="15"/>
      <c r="H218" s="203">
        <v>20.600000000000001</v>
      </c>
      <c r="I218" s="204"/>
      <c r="J218" s="15"/>
      <c r="K218" s="15"/>
      <c r="L218" s="200"/>
      <c r="M218" s="205"/>
      <c r="N218" s="206"/>
      <c r="O218" s="206"/>
      <c r="P218" s="206"/>
      <c r="Q218" s="206"/>
      <c r="R218" s="206"/>
      <c r="S218" s="206"/>
      <c r="T218" s="207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01" t="s">
        <v>147</v>
      </c>
      <c r="AU218" s="201" t="s">
        <v>146</v>
      </c>
      <c r="AV218" s="15" t="s">
        <v>145</v>
      </c>
      <c r="AW218" s="15" t="s">
        <v>30</v>
      </c>
      <c r="AX218" s="15" t="s">
        <v>80</v>
      </c>
      <c r="AY218" s="201" t="s">
        <v>137</v>
      </c>
    </row>
    <row r="219" s="2" customFormat="1" ht="49.05" customHeight="1">
      <c r="A219" s="37"/>
      <c r="B219" s="170"/>
      <c r="C219" s="171" t="s">
        <v>204</v>
      </c>
      <c r="D219" s="171" t="s">
        <v>140</v>
      </c>
      <c r="E219" s="172" t="s">
        <v>259</v>
      </c>
      <c r="F219" s="173" t="s">
        <v>260</v>
      </c>
      <c r="G219" s="174" t="s">
        <v>210</v>
      </c>
      <c r="H219" s="175">
        <v>0.35299999999999998</v>
      </c>
      <c r="I219" s="176"/>
      <c r="J219" s="177">
        <f>ROUND(I219*H219,2)</f>
        <v>0</v>
      </c>
      <c r="K219" s="173" t="s">
        <v>144</v>
      </c>
      <c r="L219" s="38"/>
      <c r="M219" s="178" t="s">
        <v>1</v>
      </c>
      <c r="N219" s="179" t="s">
        <v>39</v>
      </c>
      <c r="O219" s="76"/>
      <c r="P219" s="180">
        <f>O219*H219</f>
        <v>0</v>
      </c>
      <c r="Q219" s="180">
        <v>0</v>
      </c>
      <c r="R219" s="180">
        <f>Q219*H219</f>
        <v>0</v>
      </c>
      <c r="S219" s="180">
        <v>0</v>
      </c>
      <c r="T219" s="181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82" t="s">
        <v>188</v>
      </c>
      <c r="AT219" s="182" t="s">
        <v>140</v>
      </c>
      <c r="AU219" s="182" t="s">
        <v>146</v>
      </c>
      <c r="AY219" s="18" t="s">
        <v>137</v>
      </c>
      <c r="BE219" s="183">
        <f>IF(N219="základní",J219,0)</f>
        <v>0</v>
      </c>
      <c r="BF219" s="183">
        <f>IF(N219="snížená",J219,0)</f>
        <v>0</v>
      </c>
      <c r="BG219" s="183">
        <f>IF(N219="zákl. přenesená",J219,0)</f>
        <v>0</v>
      </c>
      <c r="BH219" s="183">
        <f>IF(N219="sníž. přenesená",J219,0)</f>
        <v>0</v>
      </c>
      <c r="BI219" s="183">
        <f>IF(N219="nulová",J219,0)</f>
        <v>0</v>
      </c>
      <c r="BJ219" s="18" t="s">
        <v>146</v>
      </c>
      <c r="BK219" s="183">
        <f>ROUND(I219*H219,2)</f>
        <v>0</v>
      </c>
      <c r="BL219" s="18" t="s">
        <v>188</v>
      </c>
      <c r="BM219" s="182" t="s">
        <v>261</v>
      </c>
    </row>
    <row r="220" s="2" customFormat="1" ht="49.05" customHeight="1">
      <c r="A220" s="37"/>
      <c r="B220" s="170"/>
      <c r="C220" s="171" t="s">
        <v>262</v>
      </c>
      <c r="D220" s="171" t="s">
        <v>140</v>
      </c>
      <c r="E220" s="172" t="s">
        <v>263</v>
      </c>
      <c r="F220" s="173" t="s">
        <v>264</v>
      </c>
      <c r="G220" s="174" t="s">
        <v>210</v>
      </c>
      <c r="H220" s="175">
        <v>0.35299999999999998</v>
      </c>
      <c r="I220" s="176"/>
      <c r="J220" s="177">
        <f>ROUND(I220*H220,2)</f>
        <v>0</v>
      </c>
      <c r="K220" s="173" t="s">
        <v>144</v>
      </c>
      <c r="L220" s="38"/>
      <c r="M220" s="178" t="s">
        <v>1</v>
      </c>
      <c r="N220" s="179" t="s">
        <v>39</v>
      </c>
      <c r="O220" s="76"/>
      <c r="P220" s="180">
        <f>O220*H220</f>
        <v>0</v>
      </c>
      <c r="Q220" s="180">
        <v>0</v>
      </c>
      <c r="R220" s="180">
        <f>Q220*H220</f>
        <v>0</v>
      </c>
      <c r="S220" s="180">
        <v>0</v>
      </c>
      <c r="T220" s="18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82" t="s">
        <v>188</v>
      </c>
      <c r="AT220" s="182" t="s">
        <v>140</v>
      </c>
      <c r="AU220" s="182" t="s">
        <v>146</v>
      </c>
      <c r="AY220" s="18" t="s">
        <v>137</v>
      </c>
      <c r="BE220" s="183">
        <f>IF(N220="základní",J220,0)</f>
        <v>0</v>
      </c>
      <c r="BF220" s="183">
        <f>IF(N220="snížená",J220,0)</f>
        <v>0</v>
      </c>
      <c r="BG220" s="183">
        <f>IF(N220="zákl. přenesená",J220,0)</f>
        <v>0</v>
      </c>
      <c r="BH220" s="183">
        <f>IF(N220="sníž. přenesená",J220,0)</f>
        <v>0</v>
      </c>
      <c r="BI220" s="183">
        <f>IF(N220="nulová",J220,0)</f>
        <v>0</v>
      </c>
      <c r="BJ220" s="18" t="s">
        <v>146</v>
      </c>
      <c r="BK220" s="183">
        <f>ROUND(I220*H220,2)</f>
        <v>0</v>
      </c>
      <c r="BL220" s="18" t="s">
        <v>188</v>
      </c>
      <c r="BM220" s="182" t="s">
        <v>265</v>
      </c>
    </row>
    <row r="221" s="12" customFormat="1" ht="22.8" customHeight="1">
      <c r="A221" s="12"/>
      <c r="B221" s="157"/>
      <c r="C221" s="12"/>
      <c r="D221" s="158" t="s">
        <v>72</v>
      </c>
      <c r="E221" s="168" t="s">
        <v>266</v>
      </c>
      <c r="F221" s="168" t="s">
        <v>267</v>
      </c>
      <c r="G221" s="12"/>
      <c r="H221" s="12"/>
      <c r="I221" s="160"/>
      <c r="J221" s="169">
        <f>BK221</f>
        <v>0</v>
      </c>
      <c r="K221" s="12"/>
      <c r="L221" s="157"/>
      <c r="M221" s="162"/>
      <c r="N221" s="163"/>
      <c r="O221" s="163"/>
      <c r="P221" s="164">
        <f>SUM(P222:P257)</f>
        <v>0</v>
      </c>
      <c r="Q221" s="163"/>
      <c r="R221" s="164">
        <f>SUM(R222:R257)</f>
        <v>0</v>
      </c>
      <c r="S221" s="163"/>
      <c r="T221" s="165">
        <f>SUM(T222:T257)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158" t="s">
        <v>146</v>
      </c>
      <c r="AT221" s="166" t="s">
        <v>72</v>
      </c>
      <c r="AU221" s="166" t="s">
        <v>80</v>
      </c>
      <c r="AY221" s="158" t="s">
        <v>137</v>
      </c>
      <c r="BK221" s="167">
        <f>SUM(BK222:BK257)</f>
        <v>0</v>
      </c>
    </row>
    <row r="222" s="2" customFormat="1" ht="33" customHeight="1">
      <c r="A222" s="37"/>
      <c r="B222" s="170"/>
      <c r="C222" s="171" t="s">
        <v>211</v>
      </c>
      <c r="D222" s="171" t="s">
        <v>140</v>
      </c>
      <c r="E222" s="172" t="s">
        <v>268</v>
      </c>
      <c r="F222" s="173" t="s">
        <v>269</v>
      </c>
      <c r="G222" s="174" t="s">
        <v>155</v>
      </c>
      <c r="H222" s="175">
        <v>24</v>
      </c>
      <c r="I222" s="176"/>
      <c r="J222" s="177">
        <f>ROUND(I222*H222,2)</f>
        <v>0</v>
      </c>
      <c r="K222" s="173" t="s">
        <v>144</v>
      </c>
      <c r="L222" s="38"/>
      <c r="M222" s="178" t="s">
        <v>1</v>
      </c>
      <c r="N222" s="179" t="s">
        <v>39</v>
      </c>
      <c r="O222" s="76"/>
      <c r="P222" s="180">
        <f>O222*H222</f>
        <v>0</v>
      </c>
      <c r="Q222" s="180">
        <v>0</v>
      </c>
      <c r="R222" s="180">
        <f>Q222*H222</f>
        <v>0</v>
      </c>
      <c r="S222" s="180">
        <v>0</v>
      </c>
      <c r="T222" s="18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82" t="s">
        <v>188</v>
      </c>
      <c r="AT222" s="182" t="s">
        <v>140</v>
      </c>
      <c r="AU222" s="182" t="s">
        <v>146</v>
      </c>
      <c r="AY222" s="18" t="s">
        <v>137</v>
      </c>
      <c r="BE222" s="183">
        <f>IF(N222="základní",J222,0)</f>
        <v>0</v>
      </c>
      <c r="BF222" s="183">
        <f>IF(N222="snížená",J222,0)</f>
        <v>0</v>
      </c>
      <c r="BG222" s="183">
        <f>IF(N222="zákl. přenesená",J222,0)</f>
        <v>0</v>
      </c>
      <c r="BH222" s="183">
        <f>IF(N222="sníž. přenesená",J222,0)</f>
        <v>0</v>
      </c>
      <c r="BI222" s="183">
        <f>IF(N222="nulová",J222,0)</f>
        <v>0</v>
      </c>
      <c r="BJ222" s="18" t="s">
        <v>146</v>
      </c>
      <c r="BK222" s="183">
        <f>ROUND(I222*H222,2)</f>
        <v>0</v>
      </c>
      <c r="BL222" s="18" t="s">
        <v>188</v>
      </c>
      <c r="BM222" s="182" t="s">
        <v>270</v>
      </c>
    </row>
    <row r="223" s="14" customFormat="1">
      <c r="A223" s="14"/>
      <c r="B223" s="192"/>
      <c r="C223" s="14"/>
      <c r="D223" s="185" t="s">
        <v>147</v>
      </c>
      <c r="E223" s="193" t="s">
        <v>1</v>
      </c>
      <c r="F223" s="194" t="s">
        <v>271</v>
      </c>
      <c r="G223" s="14"/>
      <c r="H223" s="195">
        <v>24</v>
      </c>
      <c r="I223" s="196"/>
      <c r="J223" s="14"/>
      <c r="K223" s="14"/>
      <c r="L223" s="192"/>
      <c r="M223" s="197"/>
      <c r="N223" s="198"/>
      <c r="O223" s="198"/>
      <c r="P223" s="198"/>
      <c r="Q223" s="198"/>
      <c r="R223" s="198"/>
      <c r="S223" s="198"/>
      <c r="T223" s="19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193" t="s">
        <v>147</v>
      </c>
      <c r="AU223" s="193" t="s">
        <v>146</v>
      </c>
      <c r="AV223" s="14" t="s">
        <v>146</v>
      </c>
      <c r="AW223" s="14" t="s">
        <v>30</v>
      </c>
      <c r="AX223" s="14" t="s">
        <v>73</v>
      </c>
      <c r="AY223" s="193" t="s">
        <v>137</v>
      </c>
    </row>
    <row r="224" s="15" customFormat="1">
      <c r="A224" s="15"/>
      <c r="B224" s="200"/>
      <c r="C224" s="15"/>
      <c r="D224" s="185" t="s">
        <v>147</v>
      </c>
      <c r="E224" s="201" t="s">
        <v>1</v>
      </c>
      <c r="F224" s="202" t="s">
        <v>152</v>
      </c>
      <c r="G224" s="15"/>
      <c r="H224" s="203">
        <v>24</v>
      </c>
      <c r="I224" s="204"/>
      <c r="J224" s="15"/>
      <c r="K224" s="15"/>
      <c r="L224" s="200"/>
      <c r="M224" s="205"/>
      <c r="N224" s="206"/>
      <c r="O224" s="206"/>
      <c r="P224" s="206"/>
      <c r="Q224" s="206"/>
      <c r="R224" s="206"/>
      <c r="S224" s="206"/>
      <c r="T224" s="207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01" t="s">
        <v>147</v>
      </c>
      <c r="AU224" s="201" t="s">
        <v>146</v>
      </c>
      <c r="AV224" s="15" t="s">
        <v>145</v>
      </c>
      <c r="AW224" s="15" t="s">
        <v>30</v>
      </c>
      <c r="AX224" s="15" t="s">
        <v>80</v>
      </c>
      <c r="AY224" s="201" t="s">
        <v>137</v>
      </c>
    </row>
    <row r="225" s="2" customFormat="1" ht="37.8" customHeight="1">
      <c r="A225" s="37"/>
      <c r="B225" s="170"/>
      <c r="C225" s="171" t="s">
        <v>272</v>
      </c>
      <c r="D225" s="171" t="s">
        <v>140</v>
      </c>
      <c r="E225" s="172" t="s">
        <v>273</v>
      </c>
      <c r="F225" s="173" t="s">
        <v>274</v>
      </c>
      <c r="G225" s="174" t="s">
        <v>155</v>
      </c>
      <c r="H225" s="175">
        <v>32</v>
      </c>
      <c r="I225" s="176"/>
      <c r="J225" s="177">
        <f>ROUND(I225*H225,2)</f>
        <v>0</v>
      </c>
      <c r="K225" s="173" t="s">
        <v>144</v>
      </c>
      <c r="L225" s="38"/>
      <c r="M225" s="178" t="s">
        <v>1</v>
      </c>
      <c r="N225" s="179" t="s">
        <v>39</v>
      </c>
      <c r="O225" s="76"/>
      <c r="P225" s="180">
        <f>O225*H225</f>
        <v>0</v>
      </c>
      <c r="Q225" s="180">
        <v>0</v>
      </c>
      <c r="R225" s="180">
        <f>Q225*H225</f>
        <v>0</v>
      </c>
      <c r="S225" s="180">
        <v>0</v>
      </c>
      <c r="T225" s="181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82" t="s">
        <v>188</v>
      </c>
      <c r="AT225" s="182" t="s">
        <v>140</v>
      </c>
      <c r="AU225" s="182" t="s">
        <v>146</v>
      </c>
      <c r="AY225" s="18" t="s">
        <v>137</v>
      </c>
      <c r="BE225" s="183">
        <f>IF(N225="základní",J225,0)</f>
        <v>0</v>
      </c>
      <c r="BF225" s="183">
        <f>IF(N225="snížená",J225,0)</f>
        <v>0</v>
      </c>
      <c r="BG225" s="183">
        <f>IF(N225="zákl. přenesená",J225,0)</f>
        <v>0</v>
      </c>
      <c r="BH225" s="183">
        <f>IF(N225="sníž. přenesená",J225,0)</f>
        <v>0</v>
      </c>
      <c r="BI225" s="183">
        <f>IF(N225="nulová",J225,0)</f>
        <v>0</v>
      </c>
      <c r="BJ225" s="18" t="s">
        <v>146</v>
      </c>
      <c r="BK225" s="183">
        <f>ROUND(I225*H225,2)</f>
        <v>0</v>
      </c>
      <c r="BL225" s="18" t="s">
        <v>188</v>
      </c>
      <c r="BM225" s="182" t="s">
        <v>275</v>
      </c>
    </row>
    <row r="226" s="2" customFormat="1" ht="37.8" customHeight="1">
      <c r="A226" s="37"/>
      <c r="B226" s="170"/>
      <c r="C226" s="171" t="s">
        <v>215</v>
      </c>
      <c r="D226" s="171" t="s">
        <v>140</v>
      </c>
      <c r="E226" s="172" t="s">
        <v>276</v>
      </c>
      <c r="F226" s="173" t="s">
        <v>277</v>
      </c>
      <c r="G226" s="174" t="s">
        <v>143</v>
      </c>
      <c r="H226" s="175">
        <v>90.989999999999995</v>
      </c>
      <c r="I226" s="176"/>
      <c r="J226" s="177">
        <f>ROUND(I226*H226,2)</f>
        <v>0</v>
      </c>
      <c r="K226" s="173" t="s">
        <v>144</v>
      </c>
      <c r="L226" s="38"/>
      <c r="M226" s="178" t="s">
        <v>1</v>
      </c>
      <c r="N226" s="179" t="s">
        <v>39</v>
      </c>
      <c r="O226" s="76"/>
      <c r="P226" s="180">
        <f>O226*H226</f>
        <v>0</v>
      </c>
      <c r="Q226" s="180">
        <v>0</v>
      </c>
      <c r="R226" s="180">
        <f>Q226*H226</f>
        <v>0</v>
      </c>
      <c r="S226" s="180">
        <v>0</v>
      </c>
      <c r="T226" s="18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82" t="s">
        <v>188</v>
      </c>
      <c r="AT226" s="182" t="s">
        <v>140</v>
      </c>
      <c r="AU226" s="182" t="s">
        <v>146</v>
      </c>
      <c r="AY226" s="18" t="s">
        <v>137</v>
      </c>
      <c r="BE226" s="183">
        <f>IF(N226="základní",J226,0)</f>
        <v>0</v>
      </c>
      <c r="BF226" s="183">
        <f>IF(N226="snížená",J226,0)</f>
        <v>0</v>
      </c>
      <c r="BG226" s="183">
        <f>IF(N226="zákl. přenesená",J226,0)</f>
        <v>0</v>
      </c>
      <c r="BH226" s="183">
        <f>IF(N226="sníž. přenesená",J226,0)</f>
        <v>0</v>
      </c>
      <c r="BI226" s="183">
        <f>IF(N226="nulová",J226,0)</f>
        <v>0</v>
      </c>
      <c r="BJ226" s="18" t="s">
        <v>146</v>
      </c>
      <c r="BK226" s="183">
        <f>ROUND(I226*H226,2)</f>
        <v>0</v>
      </c>
      <c r="BL226" s="18" t="s">
        <v>188</v>
      </c>
      <c r="BM226" s="182" t="s">
        <v>278</v>
      </c>
    </row>
    <row r="227" s="2" customFormat="1">
      <c r="A227" s="37"/>
      <c r="B227" s="38"/>
      <c r="C227" s="37"/>
      <c r="D227" s="185" t="s">
        <v>254</v>
      </c>
      <c r="E227" s="37"/>
      <c r="F227" s="218" t="s">
        <v>279</v>
      </c>
      <c r="G227" s="37"/>
      <c r="H227" s="37"/>
      <c r="I227" s="219"/>
      <c r="J227" s="37"/>
      <c r="K227" s="37"/>
      <c r="L227" s="38"/>
      <c r="M227" s="220"/>
      <c r="N227" s="221"/>
      <c r="O227" s="76"/>
      <c r="P227" s="76"/>
      <c r="Q227" s="76"/>
      <c r="R227" s="76"/>
      <c r="S227" s="76"/>
      <c r="T227" s="7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8" t="s">
        <v>254</v>
      </c>
      <c r="AU227" s="18" t="s">
        <v>146</v>
      </c>
    </row>
    <row r="228" s="2" customFormat="1" ht="24.15" customHeight="1">
      <c r="A228" s="37"/>
      <c r="B228" s="170"/>
      <c r="C228" s="208" t="s">
        <v>280</v>
      </c>
      <c r="D228" s="208" t="s">
        <v>169</v>
      </c>
      <c r="E228" s="209" t="s">
        <v>281</v>
      </c>
      <c r="F228" s="210" t="s">
        <v>282</v>
      </c>
      <c r="G228" s="211" t="s">
        <v>143</v>
      </c>
      <c r="H228" s="212">
        <v>90.989999999999995</v>
      </c>
      <c r="I228" s="213"/>
      <c r="J228" s="214">
        <f>ROUND(I228*H228,2)</f>
        <v>0</v>
      </c>
      <c r="K228" s="210" t="s">
        <v>144</v>
      </c>
      <c r="L228" s="215"/>
      <c r="M228" s="216" t="s">
        <v>1</v>
      </c>
      <c r="N228" s="217" t="s">
        <v>39</v>
      </c>
      <c r="O228" s="76"/>
      <c r="P228" s="180">
        <f>O228*H228</f>
        <v>0</v>
      </c>
      <c r="Q228" s="180">
        <v>0</v>
      </c>
      <c r="R228" s="180">
        <f>Q228*H228</f>
        <v>0</v>
      </c>
      <c r="S228" s="180">
        <v>0</v>
      </c>
      <c r="T228" s="18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82" t="s">
        <v>157</v>
      </c>
      <c r="AT228" s="182" t="s">
        <v>169</v>
      </c>
      <c r="AU228" s="182" t="s">
        <v>146</v>
      </c>
      <c r="AY228" s="18" t="s">
        <v>137</v>
      </c>
      <c r="BE228" s="183">
        <f>IF(N228="základní",J228,0)</f>
        <v>0</v>
      </c>
      <c r="BF228" s="183">
        <f>IF(N228="snížená",J228,0)</f>
        <v>0</v>
      </c>
      <c r="BG228" s="183">
        <f>IF(N228="zákl. přenesená",J228,0)</f>
        <v>0</v>
      </c>
      <c r="BH228" s="183">
        <f>IF(N228="sníž. přenesená",J228,0)</f>
        <v>0</v>
      </c>
      <c r="BI228" s="183">
        <f>IF(N228="nulová",J228,0)</f>
        <v>0</v>
      </c>
      <c r="BJ228" s="18" t="s">
        <v>146</v>
      </c>
      <c r="BK228" s="183">
        <f>ROUND(I228*H228,2)</f>
        <v>0</v>
      </c>
      <c r="BL228" s="18" t="s">
        <v>188</v>
      </c>
      <c r="BM228" s="182" t="s">
        <v>283</v>
      </c>
    </row>
    <row r="229" s="2" customFormat="1" ht="37.8" customHeight="1">
      <c r="A229" s="37"/>
      <c r="B229" s="170"/>
      <c r="C229" s="171" t="s">
        <v>218</v>
      </c>
      <c r="D229" s="171" t="s">
        <v>140</v>
      </c>
      <c r="E229" s="172" t="s">
        <v>284</v>
      </c>
      <c r="F229" s="173" t="s">
        <v>285</v>
      </c>
      <c r="G229" s="174" t="s">
        <v>155</v>
      </c>
      <c r="H229" s="175">
        <v>12</v>
      </c>
      <c r="I229" s="176"/>
      <c r="J229" s="177">
        <f>ROUND(I229*H229,2)</f>
        <v>0</v>
      </c>
      <c r="K229" s="173" t="s">
        <v>144</v>
      </c>
      <c r="L229" s="38"/>
      <c r="M229" s="178" t="s">
        <v>1</v>
      </c>
      <c r="N229" s="179" t="s">
        <v>39</v>
      </c>
      <c r="O229" s="76"/>
      <c r="P229" s="180">
        <f>O229*H229</f>
        <v>0</v>
      </c>
      <c r="Q229" s="180">
        <v>0</v>
      </c>
      <c r="R229" s="180">
        <f>Q229*H229</f>
        <v>0</v>
      </c>
      <c r="S229" s="180">
        <v>0</v>
      </c>
      <c r="T229" s="18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82" t="s">
        <v>188</v>
      </c>
      <c r="AT229" s="182" t="s">
        <v>140</v>
      </c>
      <c r="AU229" s="182" t="s">
        <v>146</v>
      </c>
      <c r="AY229" s="18" t="s">
        <v>137</v>
      </c>
      <c r="BE229" s="183">
        <f>IF(N229="základní",J229,0)</f>
        <v>0</v>
      </c>
      <c r="BF229" s="183">
        <f>IF(N229="snížená",J229,0)</f>
        <v>0</v>
      </c>
      <c r="BG229" s="183">
        <f>IF(N229="zákl. přenesená",J229,0)</f>
        <v>0</v>
      </c>
      <c r="BH229" s="183">
        <f>IF(N229="sníž. přenesená",J229,0)</f>
        <v>0</v>
      </c>
      <c r="BI229" s="183">
        <f>IF(N229="nulová",J229,0)</f>
        <v>0</v>
      </c>
      <c r="BJ229" s="18" t="s">
        <v>146</v>
      </c>
      <c r="BK229" s="183">
        <f>ROUND(I229*H229,2)</f>
        <v>0</v>
      </c>
      <c r="BL229" s="18" t="s">
        <v>188</v>
      </c>
      <c r="BM229" s="182" t="s">
        <v>286</v>
      </c>
    </row>
    <row r="230" s="2" customFormat="1">
      <c r="A230" s="37"/>
      <c r="B230" s="38"/>
      <c r="C230" s="37"/>
      <c r="D230" s="185" t="s">
        <v>254</v>
      </c>
      <c r="E230" s="37"/>
      <c r="F230" s="218" t="s">
        <v>279</v>
      </c>
      <c r="G230" s="37"/>
      <c r="H230" s="37"/>
      <c r="I230" s="219"/>
      <c r="J230" s="37"/>
      <c r="K230" s="37"/>
      <c r="L230" s="38"/>
      <c r="M230" s="220"/>
      <c r="N230" s="221"/>
      <c r="O230" s="76"/>
      <c r="P230" s="76"/>
      <c r="Q230" s="76"/>
      <c r="R230" s="76"/>
      <c r="S230" s="76"/>
      <c r="T230" s="7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8" t="s">
        <v>254</v>
      </c>
      <c r="AU230" s="18" t="s">
        <v>146</v>
      </c>
    </row>
    <row r="231" s="2" customFormat="1" ht="16.5" customHeight="1">
      <c r="A231" s="37"/>
      <c r="B231" s="170"/>
      <c r="C231" s="208" t="s">
        <v>287</v>
      </c>
      <c r="D231" s="208" t="s">
        <v>169</v>
      </c>
      <c r="E231" s="209" t="s">
        <v>288</v>
      </c>
      <c r="F231" s="210" t="s">
        <v>289</v>
      </c>
      <c r="G231" s="211" t="s">
        <v>143</v>
      </c>
      <c r="H231" s="212">
        <v>19.199999999999999</v>
      </c>
      <c r="I231" s="213"/>
      <c r="J231" s="214">
        <f>ROUND(I231*H231,2)</f>
        <v>0</v>
      </c>
      <c r="K231" s="210" t="s">
        <v>144</v>
      </c>
      <c r="L231" s="215"/>
      <c r="M231" s="216" t="s">
        <v>1</v>
      </c>
      <c r="N231" s="217" t="s">
        <v>39</v>
      </c>
      <c r="O231" s="76"/>
      <c r="P231" s="180">
        <f>O231*H231</f>
        <v>0</v>
      </c>
      <c r="Q231" s="180">
        <v>0</v>
      </c>
      <c r="R231" s="180">
        <f>Q231*H231</f>
        <v>0</v>
      </c>
      <c r="S231" s="180">
        <v>0</v>
      </c>
      <c r="T231" s="18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82" t="s">
        <v>157</v>
      </c>
      <c r="AT231" s="182" t="s">
        <v>169</v>
      </c>
      <c r="AU231" s="182" t="s">
        <v>146</v>
      </c>
      <c r="AY231" s="18" t="s">
        <v>137</v>
      </c>
      <c r="BE231" s="183">
        <f>IF(N231="základní",J231,0)</f>
        <v>0</v>
      </c>
      <c r="BF231" s="183">
        <f>IF(N231="snížená",J231,0)</f>
        <v>0</v>
      </c>
      <c r="BG231" s="183">
        <f>IF(N231="zákl. přenesená",J231,0)</f>
        <v>0</v>
      </c>
      <c r="BH231" s="183">
        <f>IF(N231="sníž. přenesená",J231,0)</f>
        <v>0</v>
      </c>
      <c r="BI231" s="183">
        <f>IF(N231="nulová",J231,0)</f>
        <v>0</v>
      </c>
      <c r="BJ231" s="18" t="s">
        <v>146</v>
      </c>
      <c r="BK231" s="183">
        <f>ROUND(I231*H231,2)</f>
        <v>0</v>
      </c>
      <c r="BL231" s="18" t="s">
        <v>188</v>
      </c>
      <c r="BM231" s="182" t="s">
        <v>290</v>
      </c>
    </row>
    <row r="232" s="2" customFormat="1" ht="16.5" customHeight="1">
      <c r="A232" s="37"/>
      <c r="B232" s="170"/>
      <c r="C232" s="171" t="s">
        <v>222</v>
      </c>
      <c r="D232" s="171" t="s">
        <v>140</v>
      </c>
      <c r="E232" s="172" t="s">
        <v>291</v>
      </c>
      <c r="F232" s="173" t="s">
        <v>292</v>
      </c>
      <c r="G232" s="174" t="s">
        <v>166</v>
      </c>
      <c r="H232" s="175">
        <v>288.39999999999998</v>
      </c>
      <c r="I232" s="176"/>
      <c r="J232" s="177">
        <f>ROUND(I232*H232,2)</f>
        <v>0</v>
      </c>
      <c r="K232" s="173" t="s">
        <v>1</v>
      </c>
      <c r="L232" s="38"/>
      <c r="M232" s="178" t="s">
        <v>1</v>
      </c>
      <c r="N232" s="179" t="s">
        <v>39</v>
      </c>
      <c r="O232" s="76"/>
      <c r="P232" s="180">
        <f>O232*H232</f>
        <v>0</v>
      </c>
      <c r="Q232" s="180">
        <v>0</v>
      </c>
      <c r="R232" s="180">
        <f>Q232*H232</f>
        <v>0</v>
      </c>
      <c r="S232" s="180">
        <v>0</v>
      </c>
      <c r="T232" s="181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82" t="s">
        <v>188</v>
      </c>
      <c r="AT232" s="182" t="s">
        <v>140</v>
      </c>
      <c r="AU232" s="182" t="s">
        <v>146</v>
      </c>
      <c r="AY232" s="18" t="s">
        <v>137</v>
      </c>
      <c r="BE232" s="183">
        <f>IF(N232="základní",J232,0)</f>
        <v>0</v>
      </c>
      <c r="BF232" s="183">
        <f>IF(N232="snížená",J232,0)</f>
        <v>0</v>
      </c>
      <c r="BG232" s="183">
        <f>IF(N232="zákl. přenesená",J232,0)</f>
        <v>0</v>
      </c>
      <c r="BH232" s="183">
        <f>IF(N232="sníž. přenesená",J232,0)</f>
        <v>0</v>
      </c>
      <c r="BI232" s="183">
        <f>IF(N232="nulová",J232,0)</f>
        <v>0</v>
      </c>
      <c r="BJ232" s="18" t="s">
        <v>146</v>
      </c>
      <c r="BK232" s="183">
        <f>ROUND(I232*H232,2)</f>
        <v>0</v>
      </c>
      <c r="BL232" s="18" t="s">
        <v>188</v>
      </c>
      <c r="BM232" s="182" t="s">
        <v>293</v>
      </c>
    </row>
    <row r="233" s="13" customFormat="1">
      <c r="A233" s="13"/>
      <c r="B233" s="184"/>
      <c r="C233" s="13"/>
      <c r="D233" s="185" t="s">
        <v>147</v>
      </c>
      <c r="E233" s="186" t="s">
        <v>1</v>
      </c>
      <c r="F233" s="187" t="s">
        <v>148</v>
      </c>
      <c r="G233" s="13"/>
      <c r="H233" s="186" t="s">
        <v>1</v>
      </c>
      <c r="I233" s="188"/>
      <c r="J233" s="13"/>
      <c r="K233" s="13"/>
      <c r="L233" s="184"/>
      <c r="M233" s="189"/>
      <c r="N233" s="190"/>
      <c r="O233" s="190"/>
      <c r="P233" s="190"/>
      <c r="Q233" s="190"/>
      <c r="R233" s="190"/>
      <c r="S233" s="190"/>
      <c r="T233" s="19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86" t="s">
        <v>147</v>
      </c>
      <c r="AU233" s="186" t="s">
        <v>146</v>
      </c>
      <c r="AV233" s="13" t="s">
        <v>80</v>
      </c>
      <c r="AW233" s="13" t="s">
        <v>30</v>
      </c>
      <c r="AX233" s="13" t="s">
        <v>73</v>
      </c>
      <c r="AY233" s="186" t="s">
        <v>137</v>
      </c>
    </row>
    <row r="234" s="14" customFormat="1">
      <c r="A234" s="14"/>
      <c r="B234" s="192"/>
      <c r="C234" s="14"/>
      <c r="D234" s="185" t="s">
        <v>147</v>
      </c>
      <c r="E234" s="193" t="s">
        <v>1</v>
      </c>
      <c r="F234" s="194" t="s">
        <v>294</v>
      </c>
      <c r="G234" s="14"/>
      <c r="H234" s="195">
        <v>198.40000000000001</v>
      </c>
      <c r="I234" s="196"/>
      <c r="J234" s="14"/>
      <c r="K234" s="14"/>
      <c r="L234" s="192"/>
      <c r="M234" s="197"/>
      <c r="N234" s="198"/>
      <c r="O234" s="198"/>
      <c r="P234" s="198"/>
      <c r="Q234" s="198"/>
      <c r="R234" s="198"/>
      <c r="S234" s="198"/>
      <c r="T234" s="19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193" t="s">
        <v>147</v>
      </c>
      <c r="AU234" s="193" t="s">
        <v>146</v>
      </c>
      <c r="AV234" s="14" t="s">
        <v>146</v>
      </c>
      <c r="AW234" s="14" t="s">
        <v>30</v>
      </c>
      <c r="AX234" s="14" t="s">
        <v>73</v>
      </c>
      <c r="AY234" s="193" t="s">
        <v>137</v>
      </c>
    </row>
    <row r="235" s="13" customFormat="1">
      <c r="A235" s="13"/>
      <c r="B235" s="184"/>
      <c r="C235" s="13"/>
      <c r="D235" s="185" t="s">
        <v>147</v>
      </c>
      <c r="E235" s="186" t="s">
        <v>1</v>
      </c>
      <c r="F235" s="187" t="s">
        <v>150</v>
      </c>
      <c r="G235" s="13"/>
      <c r="H235" s="186" t="s">
        <v>1</v>
      </c>
      <c r="I235" s="188"/>
      <c r="J235" s="13"/>
      <c r="K235" s="13"/>
      <c r="L235" s="184"/>
      <c r="M235" s="189"/>
      <c r="N235" s="190"/>
      <c r="O235" s="190"/>
      <c r="P235" s="190"/>
      <c r="Q235" s="190"/>
      <c r="R235" s="190"/>
      <c r="S235" s="190"/>
      <c r="T235" s="19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86" t="s">
        <v>147</v>
      </c>
      <c r="AU235" s="186" t="s">
        <v>146</v>
      </c>
      <c r="AV235" s="13" t="s">
        <v>80</v>
      </c>
      <c r="AW235" s="13" t="s">
        <v>30</v>
      </c>
      <c r="AX235" s="13" t="s">
        <v>73</v>
      </c>
      <c r="AY235" s="186" t="s">
        <v>137</v>
      </c>
    </row>
    <row r="236" s="14" customFormat="1">
      <c r="A236" s="14"/>
      <c r="B236" s="192"/>
      <c r="C236" s="14"/>
      <c r="D236" s="185" t="s">
        <v>147</v>
      </c>
      <c r="E236" s="193" t="s">
        <v>1</v>
      </c>
      <c r="F236" s="194" t="s">
        <v>295</v>
      </c>
      <c r="G236" s="14"/>
      <c r="H236" s="195">
        <v>90</v>
      </c>
      <c r="I236" s="196"/>
      <c r="J236" s="14"/>
      <c r="K236" s="14"/>
      <c r="L236" s="192"/>
      <c r="M236" s="197"/>
      <c r="N236" s="198"/>
      <c r="O236" s="198"/>
      <c r="P236" s="198"/>
      <c r="Q236" s="198"/>
      <c r="R236" s="198"/>
      <c r="S236" s="198"/>
      <c r="T236" s="19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193" t="s">
        <v>147</v>
      </c>
      <c r="AU236" s="193" t="s">
        <v>146</v>
      </c>
      <c r="AV236" s="14" t="s">
        <v>146</v>
      </c>
      <c r="AW236" s="14" t="s">
        <v>30</v>
      </c>
      <c r="AX236" s="14" t="s">
        <v>73</v>
      </c>
      <c r="AY236" s="193" t="s">
        <v>137</v>
      </c>
    </row>
    <row r="237" s="15" customFormat="1">
      <c r="A237" s="15"/>
      <c r="B237" s="200"/>
      <c r="C237" s="15"/>
      <c r="D237" s="185" t="s">
        <v>147</v>
      </c>
      <c r="E237" s="201" t="s">
        <v>1</v>
      </c>
      <c r="F237" s="202" t="s">
        <v>152</v>
      </c>
      <c r="G237" s="15"/>
      <c r="H237" s="203">
        <v>288.39999999999998</v>
      </c>
      <c r="I237" s="204"/>
      <c r="J237" s="15"/>
      <c r="K237" s="15"/>
      <c r="L237" s="200"/>
      <c r="M237" s="205"/>
      <c r="N237" s="206"/>
      <c r="O237" s="206"/>
      <c r="P237" s="206"/>
      <c r="Q237" s="206"/>
      <c r="R237" s="206"/>
      <c r="S237" s="206"/>
      <c r="T237" s="207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01" t="s">
        <v>147</v>
      </c>
      <c r="AU237" s="201" t="s">
        <v>146</v>
      </c>
      <c r="AV237" s="15" t="s">
        <v>145</v>
      </c>
      <c r="AW237" s="15" t="s">
        <v>30</v>
      </c>
      <c r="AX237" s="15" t="s">
        <v>80</v>
      </c>
      <c r="AY237" s="201" t="s">
        <v>137</v>
      </c>
    </row>
    <row r="238" s="2" customFormat="1" ht="16.5" customHeight="1">
      <c r="A238" s="37"/>
      <c r="B238" s="170"/>
      <c r="C238" s="171" t="s">
        <v>296</v>
      </c>
      <c r="D238" s="171" t="s">
        <v>140</v>
      </c>
      <c r="E238" s="172" t="s">
        <v>297</v>
      </c>
      <c r="F238" s="173" t="s">
        <v>298</v>
      </c>
      <c r="G238" s="174" t="s">
        <v>166</v>
      </c>
      <c r="H238" s="175">
        <v>288.39999999999998</v>
      </c>
      <c r="I238" s="176"/>
      <c r="J238" s="177">
        <f>ROUND(I238*H238,2)</f>
        <v>0</v>
      </c>
      <c r="K238" s="173" t="s">
        <v>1</v>
      </c>
      <c r="L238" s="38"/>
      <c r="M238" s="178" t="s">
        <v>1</v>
      </c>
      <c r="N238" s="179" t="s">
        <v>39</v>
      </c>
      <c r="O238" s="76"/>
      <c r="P238" s="180">
        <f>O238*H238</f>
        <v>0</v>
      </c>
      <c r="Q238" s="180">
        <v>0</v>
      </c>
      <c r="R238" s="180">
        <f>Q238*H238</f>
        <v>0</v>
      </c>
      <c r="S238" s="180">
        <v>0</v>
      </c>
      <c r="T238" s="181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82" t="s">
        <v>188</v>
      </c>
      <c r="AT238" s="182" t="s">
        <v>140</v>
      </c>
      <c r="AU238" s="182" t="s">
        <v>146</v>
      </c>
      <c r="AY238" s="18" t="s">
        <v>137</v>
      </c>
      <c r="BE238" s="183">
        <f>IF(N238="základní",J238,0)</f>
        <v>0</v>
      </c>
      <c r="BF238" s="183">
        <f>IF(N238="snížená",J238,0)</f>
        <v>0</v>
      </c>
      <c r="BG238" s="183">
        <f>IF(N238="zákl. přenesená",J238,0)</f>
        <v>0</v>
      </c>
      <c r="BH238" s="183">
        <f>IF(N238="sníž. přenesená",J238,0)</f>
        <v>0</v>
      </c>
      <c r="BI238" s="183">
        <f>IF(N238="nulová",J238,0)</f>
        <v>0</v>
      </c>
      <c r="BJ238" s="18" t="s">
        <v>146</v>
      </c>
      <c r="BK238" s="183">
        <f>ROUND(I238*H238,2)</f>
        <v>0</v>
      </c>
      <c r="BL238" s="18" t="s">
        <v>188</v>
      </c>
      <c r="BM238" s="182" t="s">
        <v>299</v>
      </c>
    </row>
    <row r="239" s="13" customFormat="1">
      <c r="A239" s="13"/>
      <c r="B239" s="184"/>
      <c r="C239" s="13"/>
      <c r="D239" s="185" t="s">
        <v>147</v>
      </c>
      <c r="E239" s="186" t="s">
        <v>1</v>
      </c>
      <c r="F239" s="187" t="s">
        <v>148</v>
      </c>
      <c r="G239" s="13"/>
      <c r="H239" s="186" t="s">
        <v>1</v>
      </c>
      <c r="I239" s="188"/>
      <c r="J239" s="13"/>
      <c r="K239" s="13"/>
      <c r="L239" s="184"/>
      <c r="M239" s="189"/>
      <c r="N239" s="190"/>
      <c r="O239" s="190"/>
      <c r="P239" s="190"/>
      <c r="Q239" s="190"/>
      <c r="R239" s="190"/>
      <c r="S239" s="190"/>
      <c r="T239" s="19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86" t="s">
        <v>147</v>
      </c>
      <c r="AU239" s="186" t="s">
        <v>146</v>
      </c>
      <c r="AV239" s="13" t="s">
        <v>80</v>
      </c>
      <c r="AW239" s="13" t="s">
        <v>30</v>
      </c>
      <c r="AX239" s="13" t="s">
        <v>73</v>
      </c>
      <c r="AY239" s="186" t="s">
        <v>137</v>
      </c>
    </row>
    <row r="240" s="14" customFormat="1">
      <c r="A240" s="14"/>
      <c r="B240" s="192"/>
      <c r="C240" s="14"/>
      <c r="D240" s="185" t="s">
        <v>147</v>
      </c>
      <c r="E240" s="193" t="s">
        <v>1</v>
      </c>
      <c r="F240" s="194" t="s">
        <v>294</v>
      </c>
      <c r="G240" s="14"/>
      <c r="H240" s="195">
        <v>198.40000000000001</v>
      </c>
      <c r="I240" s="196"/>
      <c r="J240" s="14"/>
      <c r="K240" s="14"/>
      <c r="L240" s="192"/>
      <c r="M240" s="197"/>
      <c r="N240" s="198"/>
      <c r="O240" s="198"/>
      <c r="P240" s="198"/>
      <c r="Q240" s="198"/>
      <c r="R240" s="198"/>
      <c r="S240" s="198"/>
      <c r="T240" s="19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193" t="s">
        <v>147</v>
      </c>
      <c r="AU240" s="193" t="s">
        <v>146</v>
      </c>
      <c r="AV240" s="14" t="s">
        <v>146</v>
      </c>
      <c r="AW240" s="14" t="s">
        <v>30</v>
      </c>
      <c r="AX240" s="14" t="s">
        <v>73</v>
      </c>
      <c r="AY240" s="193" t="s">
        <v>137</v>
      </c>
    </row>
    <row r="241" s="13" customFormat="1">
      <c r="A241" s="13"/>
      <c r="B241" s="184"/>
      <c r="C241" s="13"/>
      <c r="D241" s="185" t="s">
        <v>147</v>
      </c>
      <c r="E241" s="186" t="s">
        <v>1</v>
      </c>
      <c r="F241" s="187" t="s">
        <v>150</v>
      </c>
      <c r="G241" s="13"/>
      <c r="H241" s="186" t="s">
        <v>1</v>
      </c>
      <c r="I241" s="188"/>
      <c r="J241" s="13"/>
      <c r="K241" s="13"/>
      <c r="L241" s="184"/>
      <c r="M241" s="189"/>
      <c r="N241" s="190"/>
      <c r="O241" s="190"/>
      <c r="P241" s="190"/>
      <c r="Q241" s="190"/>
      <c r="R241" s="190"/>
      <c r="S241" s="190"/>
      <c r="T241" s="19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86" t="s">
        <v>147</v>
      </c>
      <c r="AU241" s="186" t="s">
        <v>146</v>
      </c>
      <c r="AV241" s="13" t="s">
        <v>80</v>
      </c>
      <c r="AW241" s="13" t="s">
        <v>30</v>
      </c>
      <c r="AX241" s="13" t="s">
        <v>73</v>
      </c>
      <c r="AY241" s="186" t="s">
        <v>137</v>
      </c>
    </row>
    <row r="242" s="14" customFormat="1">
      <c r="A242" s="14"/>
      <c r="B242" s="192"/>
      <c r="C242" s="14"/>
      <c r="D242" s="185" t="s">
        <v>147</v>
      </c>
      <c r="E242" s="193" t="s">
        <v>1</v>
      </c>
      <c r="F242" s="194" t="s">
        <v>295</v>
      </c>
      <c r="G242" s="14"/>
      <c r="H242" s="195">
        <v>90</v>
      </c>
      <c r="I242" s="196"/>
      <c r="J242" s="14"/>
      <c r="K242" s="14"/>
      <c r="L242" s="192"/>
      <c r="M242" s="197"/>
      <c r="N242" s="198"/>
      <c r="O242" s="198"/>
      <c r="P242" s="198"/>
      <c r="Q242" s="198"/>
      <c r="R242" s="198"/>
      <c r="S242" s="198"/>
      <c r="T242" s="19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193" t="s">
        <v>147</v>
      </c>
      <c r="AU242" s="193" t="s">
        <v>146</v>
      </c>
      <c r="AV242" s="14" t="s">
        <v>146</v>
      </c>
      <c r="AW242" s="14" t="s">
        <v>30</v>
      </c>
      <c r="AX242" s="14" t="s">
        <v>73</v>
      </c>
      <c r="AY242" s="193" t="s">
        <v>137</v>
      </c>
    </row>
    <row r="243" s="15" customFormat="1">
      <c r="A243" s="15"/>
      <c r="B243" s="200"/>
      <c r="C243" s="15"/>
      <c r="D243" s="185" t="s">
        <v>147</v>
      </c>
      <c r="E243" s="201" t="s">
        <v>1</v>
      </c>
      <c r="F243" s="202" t="s">
        <v>152</v>
      </c>
      <c r="G243" s="15"/>
      <c r="H243" s="203">
        <v>288.39999999999998</v>
      </c>
      <c r="I243" s="204"/>
      <c r="J243" s="15"/>
      <c r="K243" s="15"/>
      <c r="L243" s="200"/>
      <c r="M243" s="205"/>
      <c r="N243" s="206"/>
      <c r="O243" s="206"/>
      <c r="P243" s="206"/>
      <c r="Q243" s="206"/>
      <c r="R243" s="206"/>
      <c r="S243" s="206"/>
      <c r="T243" s="207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01" t="s">
        <v>147</v>
      </c>
      <c r="AU243" s="201" t="s">
        <v>146</v>
      </c>
      <c r="AV243" s="15" t="s">
        <v>145</v>
      </c>
      <c r="AW243" s="15" t="s">
        <v>30</v>
      </c>
      <c r="AX243" s="15" t="s">
        <v>80</v>
      </c>
      <c r="AY243" s="201" t="s">
        <v>137</v>
      </c>
    </row>
    <row r="244" s="2" customFormat="1" ht="24.15" customHeight="1">
      <c r="A244" s="37"/>
      <c r="B244" s="170"/>
      <c r="C244" s="171" t="s">
        <v>300</v>
      </c>
      <c r="D244" s="171" t="s">
        <v>140</v>
      </c>
      <c r="E244" s="172" t="s">
        <v>301</v>
      </c>
      <c r="F244" s="173" t="s">
        <v>302</v>
      </c>
      <c r="G244" s="174" t="s">
        <v>303</v>
      </c>
      <c r="H244" s="175">
        <v>1</v>
      </c>
      <c r="I244" s="176"/>
      <c r="J244" s="177">
        <f>ROUND(I244*H244,2)</f>
        <v>0</v>
      </c>
      <c r="K244" s="173" t="s">
        <v>1</v>
      </c>
      <c r="L244" s="38"/>
      <c r="M244" s="178" t="s">
        <v>1</v>
      </c>
      <c r="N244" s="179" t="s">
        <v>39</v>
      </c>
      <c r="O244" s="76"/>
      <c r="P244" s="180">
        <f>O244*H244</f>
        <v>0</v>
      </c>
      <c r="Q244" s="180">
        <v>0</v>
      </c>
      <c r="R244" s="180">
        <f>Q244*H244</f>
        <v>0</v>
      </c>
      <c r="S244" s="180">
        <v>0</v>
      </c>
      <c r="T244" s="18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82" t="s">
        <v>188</v>
      </c>
      <c r="AT244" s="182" t="s">
        <v>140</v>
      </c>
      <c r="AU244" s="182" t="s">
        <v>146</v>
      </c>
      <c r="AY244" s="18" t="s">
        <v>137</v>
      </c>
      <c r="BE244" s="183">
        <f>IF(N244="základní",J244,0)</f>
        <v>0</v>
      </c>
      <c r="BF244" s="183">
        <f>IF(N244="snížená",J244,0)</f>
        <v>0</v>
      </c>
      <c r="BG244" s="183">
        <f>IF(N244="zákl. přenesená",J244,0)</f>
        <v>0</v>
      </c>
      <c r="BH244" s="183">
        <f>IF(N244="sníž. přenesená",J244,0)</f>
        <v>0</v>
      </c>
      <c r="BI244" s="183">
        <f>IF(N244="nulová",J244,0)</f>
        <v>0</v>
      </c>
      <c r="BJ244" s="18" t="s">
        <v>146</v>
      </c>
      <c r="BK244" s="183">
        <f>ROUND(I244*H244,2)</f>
        <v>0</v>
      </c>
      <c r="BL244" s="18" t="s">
        <v>188</v>
      </c>
      <c r="BM244" s="182" t="s">
        <v>398</v>
      </c>
    </row>
    <row r="245" s="2" customFormat="1" ht="37.8" customHeight="1">
      <c r="A245" s="37"/>
      <c r="B245" s="170"/>
      <c r="C245" s="171" t="s">
        <v>157</v>
      </c>
      <c r="D245" s="171" t="s">
        <v>140</v>
      </c>
      <c r="E245" s="172" t="s">
        <v>305</v>
      </c>
      <c r="F245" s="173" t="s">
        <v>306</v>
      </c>
      <c r="G245" s="174" t="s">
        <v>155</v>
      </c>
      <c r="H245" s="175">
        <v>24</v>
      </c>
      <c r="I245" s="176"/>
      <c r="J245" s="177">
        <f>ROUND(I245*H245,2)</f>
        <v>0</v>
      </c>
      <c r="K245" s="173" t="s">
        <v>144</v>
      </c>
      <c r="L245" s="38"/>
      <c r="M245" s="178" t="s">
        <v>1</v>
      </c>
      <c r="N245" s="179" t="s">
        <v>39</v>
      </c>
      <c r="O245" s="76"/>
      <c r="P245" s="180">
        <f>O245*H245</f>
        <v>0</v>
      </c>
      <c r="Q245" s="180">
        <v>0</v>
      </c>
      <c r="R245" s="180">
        <f>Q245*H245</f>
        <v>0</v>
      </c>
      <c r="S245" s="180">
        <v>0</v>
      </c>
      <c r="T245" s="18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82" t="s">
        <v>188</v>
      </c>
      <c r="AT245" s="182" t="s">
        <v>140</v>
      </c>
      <c r="AU245" s="182" t="s">
        <v>146</v>
      </c>
      <c r="AY245" s="18" t="s">
        <v>137</v>
      </c>
      <c r="BE245" s="183">
        <f>IF(N245="základní",J245,0)</f>
        <v>0</v>
      </c>
      <c r="BF245" s="183">
        <f>IF(N245="snížená",J245,0)</f>
        <v>0</v>
      </c>
      <c r="BG245" s="183">
        <f>IF(N245="zákl. přenesená",J245,0)</f>
        <v>0</v>
      </c>
      <c r="BH245" s="183">
        <f>IF(N245="sníž. přenesená",J245,0)</f>
        <v>0</v>
      </c>
      <c r="BI245" s="183">
        <f>IF(N245="nulová",J245,0)</f>
        <v>0</v>
      </c>
      <c r="BJ245" s="18" t="s">
        <v>146</v>
      </c>
      <c r="BK245" s="183">
        <f>ROUND(I245*H245,2)</f>
        <v>0</v>
      </c>
      <c r="BL245" s="18" t="s">
        <v>188</v>
      </c>
      <c r="BM245" s="182" t="s">
        <v>307</v>
      </c>
    </row>
    <row r="246" s="14" customFormat="1">
      <c r="A246" s="14"/>
      <c r="B246" s="192"/>
      <c r="C246" s="14"/>
      <c r="D246" s="185" t="s">
        <v>147</v>
      </c>
      <c r="E246" s="193" t="s">
        <v>1</v>
      </c>
      <c r="F246" s="194" t="s">
        <v>271</v>
      </c>
      <c r="G246" s="14"/>
      <c r="H246" s="195">
        <v>24</v>
      </c>
      <c r="I246" s="196"/>
      <c r="J246" s="14"/>
      <c r="K246" s="14"/>
      <c r="L246" s="192"/>
      <c r="M246" s="197"/>
      <c r="N246" s="198"/>
      <c r="O246" s="198"/>
      <c r="P246" s="198"/>
      <c r="Q246" s="198"/>
      <c r="R246" s="198"/>
      <c r="S246" s="198"/>
      <c r="T246" s="19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193" t="s">
        <v>147</v>
      </c>
      <c r="AU246" s="193" t="s">
        <v>146</v>
      </c>
      <c r="AV246" s="14" t="s">
        <v>146</v>
      </c>
      <c r="AW246" s="14" t="s">
        <v>30</v>
      </c>
      <c r="AX246" s="14" t="s">
        <v>73</v>
      </c>
      <c r="AY246" s="193" t="s">
        <v>137</v>
      </c>
    </row>
    <row r="247" s="15" customFormat="1">
      <c r="A247" s="15"/>
      <c r="B247" s="200"/>
      <c r="C247" s="15"/>
      <c r="D247" s="185" t="s">
        <v>147</v>
      </c>
      <c r="E247" s="201" t="s">
        <v>1</v>
      </c>
      <c r="F247" s="202" t="s">
        <v>152</v>
      </c>
      <c r="G247" s="15"/>
      <c r="H247" s="203">
        <v>24</v>
      </c>
      <c r="I247" s="204"/>
      <c r="J247" s="15"/>
      <c r="K247" s="15"/>
      <c r="L247" s="200"/>
      <c r="M247" s="205"/>
      <c r="N247" s="206"/>
      <c r="O247" s="206"/>
      <c r="P247" s="206"/>
      <c r="Q247" s="206"/>
      <c r="R247" s="206"/>
      <c r="S247" s="206"/>
      <c r="T247" s="207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01" t="s">
        <v>147</v>
      </c>
      <c r="AU247" s="201" t="s">
        <v>146</v>
      </c>
      <c r="AV247" s="15" t="s">
        <v>145</v>
      </c>
      <c r="AW247" s="15" t="s">
        <v>30</v>
      </c>
      <c r="AX247" s="15" t="s">
        <v>80</v>
      </c>
      <c r="AY247" s="201" t="s">
        <v>137</v>
      </c>
    </row>
    <row r="248" s="2" customFormat="1" ht="44.25" customHeight="1">
      <c r="A248" s="37"/>
      <c r="B248" s="170"/>
      <c r="C248" s="171" t="s">
        <v>308</v>
      </c>
      <c r="D248" s="171" t="s">
        <v>140</v>
      </c>
      <c r="E248" s="172" t="s">
        <v>309</v>
      </c>
      <c r="F248" s="173" t="s">
        <v>310</v>
      </c>
      <c r="G248" s="174" t="s">
        <v>155</v>
      </c>
      <c r="H248" s="175">
        <v>32</v>
      </c>
      <c r="I248" s="176"/>
      <c r="J248" s="177">
        <f>ROUND(I248*H248,2)</f>
        <v>0</v>
      </c>
      <c r="K248" s="173" t="s">
        <v>144</v>
      </c>
      <c r="L248" s="38"/>
      <c r="M248" s="178" t="s">
        <v>1</v>
      </c>
      <c r="N248" s="179" t="s">
        <v>39</v>
      </c>
      <c r="O248" s="76"/>
      <c r="P248" s="180">
        <f>O248*H248</f>
        <v>0</v>
      </c>
      <c r="Q248" s="180">
        <v>0</v>
      </c>
      <c r="R248" s="180">
        <f>Q248*H248</f>
        <v>0</v>
      </c>
      <c r="S248" s="180">
        <v>0</v>
      </c>
      <c r="T248" s="18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82" t="s">
        <v>188</v>
      </c>
      <c r="AT248" s="182" t="s">
        <v>140</v>
      </c>
      <c r="AU248" s="182" t="s">
        <v>146</v>
      </c>
      <c r="AY248" s="18" t="s">
        <v>137</v>
      </c>
      <c r="BE248" s="183">
        <f>IF(N248="základní",J248,0)</f>
        <v>0</v>
      </c>
      <c r="BF248" s="183">
        <f>IF(N248="snížená",J248,0)</f>
        <v>0</v>
      </c>
      <c r="BG248" s="183">
        <f>IF(N248="zákl. přenesená",J248,0)</f>
        <v>0</v>
      </c>
      <c r="BH248" s="183">
        <f>IF(N248="sníž. přenesená",J248,0)</f>
        <v>0</v>
      </c>
      <c r="BI248" s="183">
        <f>IF(N248="nulová",J248,0)</f>
        <v>0</v>
      </c>
      <c r="BJ248" s="18" t="s">
        <v>146</v>
      </c>
      <c r="BK248" s="183">
        <f>ROUND(I248*H248,2)</f>
        <v>0</v>
      </c>
      <c r="BL248" s="18" t="s">
        <v>188</v>
      </c>
      <c r="BM248" s="182" t="s">
        <v>311</v>
      </c>
    </row>
    <row r="249" s="2" customFormat="1" ht="21.75" customHeight="1">
      <c r="A249" s="37"/>
      <c r="B249" s="170"/>
      <c r="C249" s="208" t="s">
        <v>234</v>
      </c>
      <c r="D249" s="208" t="s">
        <v>169</v>
      </c>
      <c r="E249" s="209" t="s">
        <v>312</v>
      </c>
      <c r="F249" s="210" t="s">
        <v>313</v>
      </c>
      <c r="G249" s="211" t="s">
        <v>166</v>
      </c>
      <c r="H249" s="212">
        <v>77</v>
      </c>
      <c r="I249" s="213"/>
      <c r="J249" s="214">
        <f>ROUND(I249*H249,2)</f>
        <v>0</v>
      </c>
      <c r="K249" s="210" t="s">
        <v>144</v>
      </c>
      <c r="L249" s="215"/>
      <c r="M249" s="216" t="s">
        <v>1</v>
      </c>
      <c r="N249" s="217" t="s">
        <v>39</v>
      </c>
      <c r="O249" s="76"/>
      <c r="P249" s="180">
        <f>O249*H249</f>
        <v>0</v>
      </c>
      <c r="Q249" s="180">
        <v>0</v>
      </c>
      <c r="R249" s="180">
        <f>Q249*H249</f>
        <v>0</v>
      </c>
      <c r="S249" s="180">
        <v>0</v>
      </c>
      <c r="T249" s="18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82" t="s">
        <v>157</v>
      </c>
      <c r="AT249" s="182" t="s">
        <v>169</v>
      </c>
      <c r="AU249" s="182" t="s">
        <v>146</v>
      </c>
      <c r="AY249" s="18" t="s">
        <v>137</v>
      </c>
      <c r="BE249" s="183">
        <f>IF(N249="základní",J249,0)</f>
        <v>0</v>
      </c>
      <c r="BF249" s="183">
        <f>IF(N249="snížená",J249,0)</f>
        <v>0</v>
      </c>
      <c r="BG249" s="183">
        <f>IF(N249="zákl. přenesená",J249,0)</f>
        <v>0</v>
      </c>
      <c r="BH249" s="183">
        <f>IF(N249="sníž. přenesená",J249,0)</f>
        <v>0</v>
      </c>
      <c r="BI249" s="183">
        <f>IF(N249="nulová",J249,0)</f>
        <v>0</v>
      </c>
      <c r="BJ249" s="18" t="s">
        <v>146</v>
      </c>
      <c r="BK249" s="183">
        <f>ROUND(I249*H249,2)</f>
        <v>0</v>
      </c>
      <c r="BL249" s="18" t="s">
        <v>188</v>
      </c>
      <c r="BM249" s="182" t="s">
        <v>314</v>
      </c>
    </row>
    <row r="250" s="14" customFormat="1">
      <c r="A250" s="14"/>
      <c r="B250" s="192"/>
      <c r="C250" s="14"/>
      <c r="D250" s="185" t="s">
        <v>147</v>
      </c>
      <c r="E250" s="193" t="s">
        <v>1</v>
      </c>
      <c r="F250" s="194" t="s">
        <v>315</v>
      </c>
      <c r="G250" s="14"/>
      <c r="H250" s="195">
        <v>56</v>
      </c>
      <c r="I250" s="196"/>
      <c r="J250" s="14"/>
      <c r="K250" s="14"/>
      <c r="L250" s="192"/>
      <c r="M250" s="197"/>
      <c r="N250" s="198"/>
      <c r="O250" s="198"/>
      <c r="P250" s="198"/>
      <c r="Q250" s="198"/>
      <c r="R250" s="198"/>
      <c r="S250" s="198"/>
      <c r="T250" s="19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193" t="s">
        <v>147</v>
      </c>
      <c r="AU250" s="193" t="s">
        <v>146</v>
      </c>
      <c r="AV250" s="14" t="s">
        <v>146</v>
      </c>
      <c r="AW250" s="14" t="s">
        <v>30</v>
      </c>
      <c r="AX250" s="14" t="s">
        <v>73</v>
      </c>
      <c r="AY250" s="193" t="s">
        <v>137</v>
      </c>
    </row>
    <row r="251" s="14" customFormat="1">
      <c r="A251" s="14"/>
      <c r="B251" s="192"/>
      <c r="C251" s="14"/>
      <c r="D251" s="185" t="s">
        <v>147</v>
      </c>
      <c r="E251" s="193" t="s">
        <v>1</v>
      </c>
      <c r="F251" s="194" t="s">
        <v>316</v>
      </c>
      <c r="G251" s="14"/>
      <c r="H251" s="195">
        <v>21</v>
      </c>
      <c r="I251" s="196"/>
      <c r="J251" s="14"/>
      <c r="K251" s="14"/>
      <c r="L251" s="192"/>
      <c r="M251" s="197"/>
      <c r="N251" s="198"/>
      <c r="O251" s="198"/>
      <c r="P251" s="198"/>
      <c r="Q251" s="198"/>
      <c r="R251" s="198"/>
      <c r="S251" s="198"/>
      <c r="T251" s="19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193" t="s">
        <v>147</v>
      </c>
      <c r="AU251" s="193" t="s">
        <v>146</v>
      </c>
      <c r="AV251" s="14" t="s">
        <v>146</v>
      </c>
      <c r="AW251" s="14" t="s">
        <v>30</v>
      </c>
      <c r="AX251" s="14" t="s">
        <v>73</v>
      </c>
      <c r="AY251" s="193" t="s">
        <v>137</v>
      </c>
    </row>
    <row r="252" s="15" customFormat="1">
      <c r="A252" s="15"/>
      <c r="B252" s="200"/>
      <c r="C252" s="15"/>
      <c r="D252" s="185" t="s">
        <v>147</v>
      </c>
      <c r="E252" s="201" t="s">
        <v>1</v>
      </c>
      <c r="F252" s="202" t="s">
        <v>152</v>
      </c>
      <c r="G252" s="15"/>
      <c r="H252" s="203">
        <v>77</v>
      </c>
      <c r="I252" s="204"/>
      <c r="J252" s="15"/>
      <c r="K252" s="15"/>
      <c r="L252" s="200"/>
      <c r="M252" s="205"/>
      <c r="N252" s="206"/>
      <c r="O252" s="206"/>
      <c r="P252" s="206"/>
      <c r="Q252" s="206"/>
      <c r="R252" s="206"/>
      <c r="S252" s="206"/>
      <c r="T252" s="207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01" t="s">
        <v>147</v>
      </c>
      <c r="AU252" s="201" t="s">
        <v>146</v>
      </c>
      <c r="AV252" s="15" t="s">
        <v>145</v>
      </c>
      <c r="AW252" s="15" t="s">
        <v>30</v>
      </c>
      <c r="AX252" s="15" t="s">
        <v>80</v>
      </c>
      <c r="AY252" s="201" t="s">
        <v>137</v>
      </c>
    </row>
    <row r="253" s="2" customFormat="1" ht="16.5" customHeight="1">
      <c r="A253" s="37"/>
      <c r="B253" s="170"/>
      <c r="C253" s="208" t="s">
        <v>317</v>
      </c>
      <c r="D253" s="208" t="s">
        <v>169</v>
      </c>
      <c r="E253" s="209" t="s">
        <v>318</v>
      </c>
      <c r="F253" s="210" t="s">
        <v>319</v>
      </c>
      <c r="G253" s="211" t="s">
        <v>247</v>
      </c>
      <c r="H253" s="212">
        <v>56</v>
      </c>
      <c r="I253" s="213"/>
      <c r="J253" s="214">
        <f>ROUND(I253*H253,2)</f>
        <v>0</v>
      </c>
      <c r="K253" s="210" t="s">
        <v>144</v>
      </c>
      <c r="L253" s="215"/>
      <c r="M253" s="216" t="s">
        <v>1</v>
      </c>
      <c r="N253" s="217" t="s">
        <v>39</v>
      </c>
      <c r="O253" s="76"/>
      <c r="P253" s="180">
        <f>O253*H253</f>
        <v>0</v>
      </c>
      <c r="Q253" s="180">
        <v>0</v>
      </c>
      <c r="R253" s="180">
        <f>Q253*H253</f>
        <v>0</v>
      </c>
      <c r="S253" s="180">
        <v>0</v>
      </c>
      <c r="T253" s="18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82" t="s">
        <v>157</v>
      </c>
      <c r="AT253" s="182" t="s">
        <v>169</v>
      </c>
      <c r="AU253" s="182" t="s">
        <v>146</v>
      </c>
      <c r="AY253" s="18" t="s">
        <v>137</v>
      </c>
      <c r="BE253" s="183">
        <f>IF(N253="základní",J253,0)</f>
        <v>0</v>
      </c>
      <c r="BF253" s="183">
        <f>IF(N253="snížená",J253,0)</f>
        <v>0</v>
      </c>
      <c r="BG253" s="183">
        <f>IF(N253="zákl. přenesená",J253,0)</f>
        <v>0</v>
      </c>
      <c r="BH253" s="183">
        <f>IF(N253="sníž. přenesená",J253,0)</f>
        <v>0</v>
      </c>
      <c r="BI253" s="183">
        <f>IF(N253="nulová",J253,0)</f>
        <v>0</v>
      </c>
      <c r="BJ253" s="18" t="s">
        <v>146</v>
      </c>
      <c r="BK253" s="183">
        <f>ROUND(I253*H253,2)</f>
        <v>0</v>
      </c>
      <c r="BL253" s="18" t="s">
        <v>188</v>
      </c>
      <c r="BM253" s="182" t="s">
        <v>320</v>
      </c>
    </row>
    <row r="254" s="14" customFormat="1">
      <c r="A254" s="14"/>
      <c r="B254" s="192"/>
      <c r="C254" s="14"/>
      <c r="D254" s="185" t="s">
        <v>147</v>
      </c>
      <c r="E254" s="193" t="s">
        <v>1</v>
      </c>
      <c r="F254" s="194" t="s">
        <v>321</v>
      </c>
      <c r="G254" s="14"/>
      <c r="H254" s="195">
        <v>56</v>
      </c>
      <c r="I254" s="196"/>
      <c r="J254" s="14"/>
      <c r="K254" s="14"/>
      <c r="L254" s="192"/>
      <c r="M254" s="197"/>
      <c r="N254" s="198"/>
      <c r="O254" s="198"/>
      <c r="P254" s="198"/>
      <c r="Q254" s="198"/>
      <c r="R254" s="198"/>
      <c r="S254" s="198"/>
      <c r="T254" s="19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193" t="s">
        <v>147</v>
      </c>
      <c r="AU254" s="193" t="s">
        <v>146</v>
      </c>
      <c r="AV254" s="14" t="s">
        <v>146</v>
      </c>
      <c r="AW254" s="14" t="s">
        <v>30</v>
      </c>
      <c r="AX254" s="14" t="s">
        <v>73</v>
      </c>
      <c r="AY254" s="193" t="s">
        <v>137</v>
      </c>
    </row>
    <row r="255" s="15" customFormat="1">
      <c r="A255" s="15"/>
      <c r="B255" s="200"/>
      <c r="C255" s="15"/>
      <c r="D255" s="185" t="s">
        <v>147</v>
      </c>
      <c r="E255" s="201" t="s">
        <v>1</v>
      </c>
      <c r="F255" s="202" t="s">
        <v>152</v>
      </c>
      <c r="G255" s="15"/>
      <c r="H255" s="203">
        <v>56</v>
      </c>
      <c r="I255" s="204"/>
      <c r="J255" s="15"/>
      <c r="K255" s="15"/>
      <c r="L255" s="200"/>
      <c r="M255" s="205"/>
      <c r="N255" s="206"/>
      <c r="O255" s="206"/>
      <c r="P255" s="206"/>
      <c r="Q255" s="206"/>
      <c r="R255" s="206"/>
      <c r="S255" s="206"/>
      <c r="T255" s="207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01" t="s">
        <v>147</v>
      </c>
      <c r="AU255" s="201" t="s">
        <v>146</v>
      </c>
      <c r="AV255" s="15" t="s">
        <v>145</v>
      </c>
      <c r="AW255" s="15" t="s">
        <v>30</v>
      </c>
      <c r="AX255" s="15" t="s">
        <v>80</v>
      </c>
      <c r="AY255" s="201" t="s">
        <v>137</v>
      </c>
    </row>
    <row r="256" s="2" customFormat="1" ht="49.05" customHeight="1">
      <c r="A256" s="37"/>
      <c r="B256" s="170"/>
      <c r="C256" s="171" t="s">
        <v>238</v>
      </c>
      <c r="D256" s="171" t="s">
        <v>140</v>
      </c>
      <c r="E256" s="172" t="s">
        <v>322</v>
      </c>
      <c r="F256" s="173" t="s">
        <v>323</v>
      </c>
      <c r="G256" s="174" t="s">
        <v>210</v>
      </c>
      <c r="H256" s="175">
        <v>3.4830000000000001</v>
      </c>
      <c r="I256" s="176"/>
      <c r="J256" s="177">
        <f>ROUND(I256*H256,2)</f>
        <v>0</v>
      </c>
      <c r="K256" s="173" t="s">
        <v>144</v>
      </c>
      <c r="L256" s="38"/>
      <c r="M256" s="178" t="s">
        <v>1</v>
      </c>
      <c r="N256" s="179" t="s">
        <v>39</v>
      </c>
      <c r="O256" s="76"/>
      <c r="P256" s="180">
        <f>O256*H256</f>
        <v>0</v>
      </c>
      <c r="Q256" s="180">
        <v>0</v>
      </c>
      <c r="R256" s="180">
        <f>Q256*H256</f>
        <v>0</v>
      </c>
      <c r="S256" s="180">
        <v>0</v>
      </c>
      <c r="T256" s="18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82" t="s">
        <v>188</v>
      </c>
      <c r="AT256" s="182" t="s">
        <v>140</v>
      </c>
      <c r="AU256" s="182" t="s">
        <v>146</v>
      </c>
      <c r="AY256" s="18" t="s">
        <v>137</v>
      </c>
      <c r="BE256" s="183">
        <f>IF(N256="základní",J256,0)</f>
        <v>0</v>
      </c>
      <c r="BF256" s="183">
        <f>IF(N256="snížená",J256,0)</f>
        <v>0</v>
      </c>
      <c r="BG256" s="183">
        <f>IF(N256="zákl. přenesená",J256,0)</f>
        <v>0</v>
      </c>
      <c r="BH256" s="183">
        <f>IF(N256="sníž. přenesená",J256,0)</f>
        <v>0</v>
      </c>
      <c r="BI256" s="183">
        <f>IF(N256="nulová",J256,0)</f>
        <v>0</v>
      </c>
      <c r="BJ256" s="18" t="s">
        <v>146</v>
      </c>
      <c r="BK256" s="183">
        <f>ROUND(I256*H256,2)</f>
        <v>0</v>
      </c>
      <c r="BL256" s="18" t="s">
        <v>188</v>
      </c>
      <c r="BM256" s="182" t="s">
        <v>324</v>
      </c>
    </row>
    <row r="257" s="2" customFormat="1" ht="49.05" customHeight="1">
      <c r="A257" s="37"/>
      <c r="B257" s="170"/>
      <c r="C257" s="171" t="s">
        <v>325</v>
      </c>
      <c r="D257" s="171" t="s">
        <v>140</v>
      </c>
      <c r="E257" s="172" t="s">
        <v>326</v>
      </c>
      <c r="F257" s="173" t="s">
        <v>327</v>
      </c>
      <c r="G257" s="174" t="s">
        <v>210</v>
      </c>
      <c r="H257" s="175">
        <v>3.4830000000000001</v>
      </c>
      <c r="I257" s="176"/>
      <c r="J257" s="177">
        <f>ROUND(I257*H257,2)</f>
        <v>0</v>
      </c>
      <c r="K257" s="173" t="s">
        <v>144</v>
      </c>
      <c r="L257" s="38"/>
      <c r="M257" s="178" t="s">
        <v>1</v>
      </c>
      <c r="N257" s="179" t="s">
        <v>39</v>
      </c>
      <c r="O257" s="76"/>
      <c r="P257" s="180">
        <f>O257*H257</f>
        <v>0</v>
      </c>
      <c r="Q257" s="180">
        <v>0</v>
      </c>
      <c r="R257" s="180">
        <f>Q257*H257</f>
        <v>0</v>
      </c>
      <c r="S257" s="180">
        <v>0</v>
      </c>
      <c r="T257" s="18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82" t="s">
        <v>188</v>
      </c>
      <c r="AT257" s="182" t="s">
        <v>140</v>
      </c>
      <c r="AU257" s="182" t="s">
        <v>146</v>
      </c>
      <c r="AY257" s="18" t="s">
        <v>137</v>
      </c>
      <c r="BE257" s="183">
        <f>IF(N257="základní",J257,0)</f>
        <v>0</v>
      </c>
      <c r="BF257" s="183">
        <f>IF(N257="snížená",J257,0)</f>
        <v>0</v>
      </c>
      <c r="BG257" s="183">
        <f>IF(N257="zákl. přenesená",J257,0)</f>
        <v>0</v>
      </c>
      <c r="BH257" s="183">
        <f>IF(N257="sníž. přenesená",J257,0)</f>
        <v>0</v>
      </c>
      <c r="BI257" s="183">
        <f>IF(N257="nulová",J257,0)</f>
        <v>0</v>
      </c>
      <c r="BJ257" s="18" t="s">
        <v>146</v>
      </c>
      <c r="BK257" s="183">
        <f>ROUND(I257*H257,2)</f>
        <v>0</v>
      </c>
      <c r="BL257" s="18" t="s">
        <v>188</v>
      </c>
      <c r="BM257" s="182" t="s">
        <v>328</v>
      </c>
    </row>
    <row r="258" s="12" customFormat="1" ht="22.8" customHeight="1">
      <c r="A258" s="12"/>
      <c r="B258" s="157"/>
      <c r="C258" s="12"/>
      <c r="D258" s="158" t="s">
        <v>72</v>
      </c>
      <c r="E258" s="168" t="s">
        <v>329</v>
      </c>
      <c r="F258" s="168" t="s">
        <v>330</v>
      </c>
      <c r="G258" s="12"/>
      <c r="H258" s="12"/>
      <c r="I258" s="160"/>
      <c r="J258" s="169">
        <f>BK258</f>
        <v>0</v>
      </c>
      <c r="K258" s="12"/>
      <c r="L258" s="157"/>
      <c r="M258" s="162"/>
      <c r="N258" s="163"/>
      <c r="O258" s="163"/>
      <c r="P258" s="164">
        <f>SUM(P259:P273)</f>
        <v>0</v>
      </c>
      <c r="Q258" s="163"/>
      <c r="R258" s="164">
        <f>SUM(R259:R273)</f>
        <v>0</v>
      </c>
      <c r="S258" s="163"/>
      <c r="T258" s="165">
        <f>SUM(T259:T273)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158" t="s">
        <v>146</v>
      </c>
      <c r="AT258" s="166" t="s">
        <v>72</v>
      </c>
      <c r="AU258" s="166" t="s">
        <v>80</v>
      </c>
      <c r="AY258" s="158" t="s">
        <v>137</v>
      </c>
      <c r="BK258" s="167">
        <f>SUM(BK259:BK273)</f>
        <v>0</v>
      </c>
    </row>
    <row r="259" s="2" customFormat="1" ht="37.8" customHeight="1">
      <c r="A259" s="37"/>
      <c r="B259" s="170"/>
      <c r="C259" s="171" t="s">
        <v>242</v>
      </c>
      <c r="D259" s="171" t="s">
        <v>140</v>
      </c>
      <c r="E259" s="172" t="s">
        <v>331</v>
      </c>
      <c r="F259" s="173" t="s">
        <v>332</v>
      </c>
      <c r="G259" s="174" t="s">
        <v>143</v>
      </c>
      <c r="H259" s="175">
        <v>44.393999999999998</v>
      </c>
      <c r="I259" s="176"/>
      <c r="J259" s="177">
        <f>ROUND(I259*H259,2)</f>
        <v>0</v>
      </c>
      <c r="K259" s="173" t="s">
        <v>144</v>
      </c>
      <c r="L259" s="38"/>
      <c r="M259" s="178" t="s">
        <v>1</v>
      </c>
      <c r="N259" s="179" t="s">
        <v>39</v>
      </c>
      <c r="O259" s="76"/>
      <c r="P259" s="180">
        <f>O259*H259</f>
        <v>0</v>
      </c>
      <c r="Q259" s="180">
        <v>0</v>
      </c>
      <c r="R259" s="180">
        <f>Q259*H259</f>
        <v>0</v>
      </c>
      <c r="S259" s="180">
        <v>0</v>
      </c>
      <c r="T259" s="18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82" t="s">
        <v>188</v>
      </c>
      <c r="AT259" s="182" t="s">
        <v>140</v>
      </c>
      <c r="AU259" s="182" t="s">
        <v>146</v>
      </c>
      <c r="AY259" s="18" t="s">
        <v>137</v>
      </c>
      <c r="BE259" s="183">
        <f>IF(N259="základní",J259,0)</f>
        <v>0</v>
      </c>
      <c r="BF259" s="183">
        <f>IF(N259="snížená",J259,0)</f>
        <v>0</v>
      </c>
      <c r="BG259" s="183">
        <f>IF(N259="zákl. přenesená",J259,0)</f>
        <v>0</v>
      </c>
      <c r="BH259" s="183">
        <f>IF(N259="sníž. přenesená",J259,0)</f>
        <v>0</v>
      </c>
      <c r="BI259" s="183">
        <f>IF(N259="nulová",J259,0)</f>
        <v>0</v>
      </c>
      <c r="BJ259" s="18" t="s">
        <v>146</v>
      </c>
      <c r="BK259" s="183">
        <f>ROUND(I259*H259,2)</f>
        <v>0</v>
      </c>
      <c r="BL259" s="18" t="s">
        <v>188</v>
      </c>
      <c r="BM259" s="182" t="s">
        <v>333</v>
      </c>
    </row>
    <row r="260" s="2" customFormat="1">
      <c r="A260" s="37"/>
      <c r="B260" s="38"/>
      <c r="C260" s="37"/>
      <c r="D260" s="185" t="s">
        <v>254</v>
      </c>
      <c r="E260" s="37"/>
      <c r="F260" s="218" t="s">
        <v>334</v>
      </c>
      <c r="G260" s="37"/>
      <c r="H260" s="37"/>
      <c r="I260" s="219"/>
      <c r="J260" s="37"/>
      <c r="K260" s="37"/>
      <c r="L260" s="38"/>
      <c r="M260" s="220"/>
      <c r="N260" s="221"/>
      <c r="O260" s="76"/>
      <c r="P260" s="76"/>
      <c r="Q260" s="76"/>
      <c r="R260" s="76"/>
      <c r="S260" s="76"/>
      <c r="T260" s="7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8" t="s">
        <v>254</v>
      </c>
      <c r="AU260" s="18" t="s">
        <v>146</v>
      </c>
    </row>
    <row r="261" s="13" customFormat="1">
      <c r="A261" s="13"/>
      <c r="B261" s="184"/>
      <c r="C261" s="13"/>
      <c r="D261" s="185" t="s">
        <v>147</v>
      </c>
      <c r="E261" s="186" t="s">
        <v>1</v>
      </c>
      <c r="F261" s="187" t="s">
        <v>156</v>
      </c>
      <c r="G261" s="13"/>
      <c r="H261" s="186" t="s">
        <v>1</v>
      </c>
      <c r="I261" s="188"/>
      <c r="J261" s="13"/>
      <c r="K261" s="13"/>
      <c r="L261" s="184"/>
      <c r="M261" s="189"/>
      <c r="N261" s="190"/>
      <c r="O261" s="190"/>
      <c r="P261" s="190"/>
      <c r="Q261" s="190"/>
      <c r="R261" s="190"/>
      <c r="S261" s="190"/>
      <c r="T261" s="19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86" t="s">
        <v>147</v>
      </c>
      <c r="AU261" s="186" t="s">
        <v>146</v>
      </c>
      <c r="AV261" s="13" t="s">
        <v>80</v>
      </c>
      <c r="AW261" s="13" t="s">
        <v>30</v>
      </c>
      <c r="AX261" s="13" t="s">
        <v>73</v>
      </c>
      <c r="AY261" s="186" t="s">
        <v>137</v>
      </c>
    </row>
    <row r="262" s="13" customFormat="1">
      <c r="A262" s="13"/>
      <c r="B262" s="184"/>
      <c r="C262" s="13"/>
      <c r="D262" s="185" t="s">
        <v>147</v>
      </c>
      <c r="E262" s="186" t="s">
        <v>1</v>
      </c>
      <c r="F262" s="187" t="s">
        <v>148</v>
      </c>
      <c r="G262" s="13"/>
      <c r="H262" s="186" t="s">
        <v>1</v>
      </c>
      <c r="I262" s="188"/>
      <c r="J262" s="13"/>
      <c r="K262" s="13"/>
      <c r="L262" s="184"/>
      <c r="M262" s="189"/>
      <c r="N262" s="190"/>
      <c r="O262" s="190"/>
      <c r="P262" s="190"/>
      <c r="Q262" s="190"/>
      <c r="R262" s="190"/>
      <c r="S262" s="190"/>
      <c r="T262" s="19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86" t="s">
        <v>147</v>
      </c>
      <c r="AU262" s="186" t="s">
        <v>146</v>
      </c>
      <c r="AV262" s="13" t="s">
        <v>80</v>
      </c>
      <c r="AW262" s="13" t="s">
        <v>30</v>
      </c>
      <c r="AX262" s="13" t="s">
        <v>73</v>
      </c>
      <c r="AY262" s="186" t="s">
        <v>137</v>
      </c>
    </row>
    <row r="263" s="14" customFormat="1">
      <c r="A263" s="14"/>
      <c r="B263" s="192"/>
      <c r="C263" s="14"/>
      <c r="D263" s="185" t="s">
        <v>147</v>
      </c>
      <c r="E263" s="193" t="s">
        <v>1</v>
      </c>
      <c r="F263" s="194" t="s">
        <v>335</v>
      </c>
      <c r="G263" s="14"/>
      <c r="H263" s="195">
        <v>29.904</v>
      </c>
      <c r="I263" s="196"/>
      <c r="J263" s="14"/>
      <c r="K263" s="14"/>
      <c r="L263" s="192"/>
      <c r="M263" s="197"/>
      <c r="N263" s="198"/>
      <c r="O263" s="198"/>
      <c r="P263" s="198"/>
      <c r="Q263" s="198"/>
      <c r="R263" s="198"/>
      <c r="S263" s="198"/>
      <c r="T263" s="19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193" t="s">
        <v>147</v>
      </c>
      <c r="AU263" s="193" t="s">
        <v>146</v>
      </c>
      <c r="AV263" s="14" t="s">
        <v>146</v>
      </c>
      <c r="AW263" s="14" t="s">
        <v>30</v>
      </c>
      <c r="AX263" s="14" t="s">
        <v>73</v>
      </c>
      <c r="AY263" s="193" t="s">
        <v>137</v>
      </c>
    </row>
    <row r="264" s="13" customFormat="1">
      <c r="A264" s="13"/>
      <c r="B264" s="184"/>
      <c r="C264" s="13"/>
      <c r="D264" s="185" t="s">
        <v>147</v>
      </c>
      <c r="E264" s="186" t="s">
        <v>1</v>
      </c>
      <c r="F264" s="187" t="s">
        <v>150</v>
      </c>
      <c r="G264" s="13"/>
      <c r="H264" s="186" t="s">
        <v>1</v>
      </c>
      <c r="I264" s="188"/>
      <c r="J264" s="13"/>
      <c r="K264" s="13"/>
      <c r="L264" s="184"/>
      <c r="M264" s="189"/>
      <c r="N264" s="190"/>
      <c r="O264" s="190"/>
      <c r="P264" s="190"/>
      <c r="Q264" s="190"/>
      <c r="R264" s="190"/>
      <c r="S264" s="190"/>
      <c r="T264" s="19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86" t="s">
        <v>147</v>
      </c>
      <c r="AU264" s="186" t="s">
        <v>146</v>
      </c>
      <c r="AV264" s="13" t="s">
        <v>80</v>
      </c>
      <c r="AW264" s="13" t="s">
        <v>30</v>
      </c>
      <c r="AX264" s="13" t="s">
        <v>73</v>
      </c>
      <c r="AY264" s="186" t="s">
        <v>137</v>
      </c>
    </row>
    <row r="265" s="14" customFormat="1">
      <c r="A265" s="14"/>
      <c r="B265" s="192"/>
      <c r="C265" s="14"/>
      <c r="D265" s="185" t="s">
        <v>147</v>
      </c>
      <c r="E265" s="193" t="s">
        <v>1</v>
      </c>
      <c r="F265" s="194" t="s">
        <v>336</v>
      </c>
      <c r="G265" s="14"/>
      <c r="H265" s="195">
        <v>14.49</v>
      </c>
      <c r="I265" s="196"/>
      <c r="J265" s="14"/>
      <c r="K265" s="14"/>
      <c r="L265" s="192"/>
      <c r="M265" s="197"/>
      <c r="N265" s="198"/>
      <c r="O265" s="198"/>
      <c r="P265" s="198"/>
      <c r="Q265" s="198"/>
      <c r="R265" s="198"/>
      <c r="S265" s="198"/>
      <c r="T265" s="19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193" t="s">
        <v>147</v>
      </c>
      <c r="AU265" s="193" t="s">
        <v>146</v>
      </c>
      <c r="AV265" s="14" t="s">
        <v>146</v>
      </c>
      <c r="AW265" s="14" t="s">
        <v>30</v>
      </c>
      <c r="AX265" s="14" t="s">
        <v>73</v>
      </c>
      <c r="AY265" s="193" t="s">
        <v>137</v>
      </c>
    </row>
    <row r="266" s="15" customFormat="1">
      <c r="A266" s="15"/>
      <c r="B266" s="200"/>
      <c r="C266" s="15"/>
      <c r="D266" s="185" t="s">
        <v>147</v>
      </c>
      <c r="E266" s="201" t="s">
        <v>1</v>
      </c>
      <c r="F266" s="202" t="s">
        <v>152</v>
      </c>
      <c r="G266" s="15"/>
      <c r="H266" s="203">
        <v>44.393999999999998</v>
      </c>
      <c r="I266" s="204"/>
      <c r="J266" s="15"/>
      <c r="K266" s="15"/>
      <c r="L266" s="200"/>
      <c r="M266" s="205"/>
      <c r="N266" s="206"/>
      <c r="O266" s="206"/>
      <c r="P266" s="206"/>
      <c r="Q266" s="206"/>
      <c r="R266" s="206"/>
      <c r="S266" s="206"/>
      <c r="T266" s="207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01" t="s">
        <v>147</v>
      </c>
      <c r="AU266" s="201" t="s">
        <v>146</v>
      </c>
      <c r="AV266" s="15" t="s">
        <v>145</v>
      </c>
      <c r="AW266" s="15" t="s">
        <v>30</v>
      </c>
      <c r="AX266" s="15" t="s">
        <v>80</v>
      </c>
      <c r="AY266" s="201" t="s">
        <v>137</v>
      </c>
    </row>
    <row r="267" s="2" customFormat="1" ht="44.25" customHeight="1">
      <c r="A267" s="37"/>
      <c r="B267" s="170"/>
      <c r="C267" s="171" t="s">
        <v>337</v>
      </c>
      <c r="D267" s="171" t="s">
        <v>140</v>
      </c>
      <c r="E267" s="172" t="s">
        <v>338</v>
      </c>
      <c r="F267" s="173" t="s">
        <v>339</v>
      </c>
      <c r="G267" s="174" t="s">
        <v>143</v>
      </c>
      <c r="H267" s="175">
        <v>44.393999999999998</v>
      </c>
      <c r="I267" s="176"/>
      <c r="J267" s="177">
        <f>ROUND(I267*H267,2)</f>
        <v>0</v>
      </c>
      <c r="K267" s="173" t="s">
        <v>144</v>
      </c>
      <c r="L267" s="38"/>
      <c r="M267" s="178" t="s">
        <v>1</v>
      </c>
      <c r="N267" s="179" t="s">
        <v>39</v>
      </c>
      <c r="O267" s="76"/>
      <c r="P267" s="180">
        <f>O267*H267</f>
        <v>0</v>
      </c>
      <c r="Q267" s="180">
        <v>0</v>
      </c>
      <c r="R267" s="180">
        <f>Q267*H267</f>
        <v>0</v>
      </c>
      <c r="S267" s="180">
        <v>0</v>
      </c>
      <c r="T267" s="18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82" t="s">
        <v>188</v>
      </c>
      <c r="AT267" s="182" t="s">
        <v>140</v>
      </c>
      <c r="AU267" s="182" t="s">
        <v>146</v>
      </c>
      <c r="AY267" s="18" t="s">
        <v>137</v>
      </c>
      <c r="BE267" s="183">
        <f>IF(N267="základní",J267,0)</f>
        <v>0</v>
      </c>
      <c r="BF267" s="183">
        <f>IF(N267="snížená",J267,0)</f>
        <v>0</v>
      </c>
      <c r="BG267" s="183">
        <f>IF(N267="zákl. přenesená",J267,0)</f>
        <v>0</v>
      </c>
      <c r="BH267" s="183">
        <f>IF(N267="sníž. přenesená",J267,0)</f>
        <v>0</v>
      </c>
      <c r="BI267" s="183">
        <f>IF(N267="nulová",J267,0)</f>
        <v>0</v>
      </c>
      <c r="BJ267" s="18" t="s">
        <v>146</v>
      </c>
      <c r="BK267" s="183">
        <f>ROUND(I267*H267,2)</f>
        <v>0</v>
      </c>
      <c r="BL267" s="18" t="s">
        <v>188</v>
      </c>
      <c r="BM267" s="182" t="s">
        <v>340</v>
      </c>
    </row>
    <row r="268" s="13" customFormat="1">
      <c r="A268" s="13"/>
      <c r="B268" s="184"/>
      <c r="C268" s="13"/>
      <c r="D268" s="185" t="s">
        <v>147</v>
      </c>
      <c r="E268" s="186" t="s">
        <v>1</v>
      </c>
      <c r="F268" s="187" t="s">
        <v>156</v>
      </c>
      <c r="G268" s="13"/>
      <c r="H268" s="186" t="s">
        <v>1</v>
      </c>
      <c r="I268" s="188"/>
      <c r="J268" s="13"/>
      <c r="K268" s="13"/>
      <c r="L268" s="184"/>
      <c r="M268" s="189"/>
      <c r="N268" s="190"/>
      <c r="O268" s="190"/>
      <c r="P268" s="190"/>
      <c r="Q268" s="190"/>
      <c r="R268" s="190"/>
      <c r="S268" s="190"/>
      <c r="T268" s="19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86" t="s">
        <v>147</v>
      </c>
      <c r="AU268" s="186" t="s">
        <v>146</v>
      </c>
      <c r="AV268" s="13" t="s">
        <v>80</v>
      </c>
      <c r="AW268" s="13" t="s">
        <v>30</v>
      </c>
      <c r="AX268" s="13" t="s">
        <v>73</v>
      </c>
      <c r="AY268" s="186" t="s">
        <v>137</v>
      </c>
    </row>
    <row r="269" s="13" customFormat="1">
      <c r="A269" s="13"/>
      <c r="B269" s="184"/>
      <c r="C269" s="13"/>
      <c r="D269" s="185" t="s">
        <v>147</v>
      </c>
      <c r="E269" s="186" t="s">
        <v>1</v>
      </c>
      <c r="F269" s="187" t="s">
        <v>148</v>
      </c>
      <c r="G269" s="13"/>
      <c r="H269" s="186" t="s">
        <v>1</v>
      </c>
      <c r="I269" s="188"/>
      <c r="J269" s="13"/>
      <c r="K269" s="13"/>
      <c r="L269" s="184"/>
      <c r="M269" s="189"/>
      <c r="N269" s="190"/>
      <c r="O269" s="190"/>
      <c r="P269" s="190"/>
      <c r="Q269" s="190"/>
      <c r="R269" s="190"/>
      <c r="S269" s="190"/>
      <c r="T269" s="19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86" t="s">
        <v>147</v>
      </c>
      <c r="AU269" s="186" t="s">
        <v>146</v>
      </c>
      <c r="AV269" s="13" t="s">
        <v>80</v>
      </c>
      <c r="AW269" s="13" t="s">
        <v>30</v>
      </c>
      <c r="AX269" s="13" t="s">
        <v>73</v>
      </c>
      <c r="AY269" s="186" t="s">
        <v>137</v>
      </c>
    </row>
    <row r="270" s="14" customFormat="1">
      <c r="A270" s="14"/>
      <c r="B270" s="192"/>
      <c r="C270" s="14"/>
      <c r="D270" s="185" t="s">
        <v>147</v>
      </c>
      <c r="E270" s="193" t="s">
        <v>1</v>
      </c>
      <c r="F270" s="194" t="s">
        <v>335</v>
      </c>
      <c r="G270" s="14"/>
      <c r="H270" s="195">
        <v>29.904</v>
      </c>
      <c r="I270" s="196"/>
      <c r="J270" s="14"/>
      <c r="K270" s="14"/>
      <c r="L270" s="192"/>
      <c r="M270" s="197"/>
      <c r="N270" s="198"/>
      <c r="O270" s="198"/>
      <c r="P270" s="198"/>
      <c r="Q270" s="198"/>
      <c r="R270" s="198"/>
      <c r="S270" s="198"/>
      <c r="T270" s="19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193" t="s">
        <v>147</v>
      </c>
      <c r="AU270" s="193" t="s">
        <v>146</v>
      </c>
      <c r="AV270" s="14" t="s">
        <v>146</v>
      </c>
      <c r="AW270" s="14" t="s">
        <v>30</v>
      </c>
      <c r="AX270" s="14" t="s">
        <v>73</v>
      </c>
      <c r="AY270" s="193" t="s">
        <v>137</v>
      </c>
    </row>
    <row r="271" s="13" customFormat="1">
      <c r="A271" s="13"/>
      <c r="B271" s="184"/>
      <c r="C271" s="13"/>
      <c r="D271" s="185" t="s">
        <v>147</v>
      </c>
      <c r="E271" s="186" t="s">
        <v>1</v>
      </c>
      <c r="F271" s="187" t="s">
        <v>150</v>
      </c>
      <c r="G271" s="13"/>
      <c r="H271" s="186" t="s">
        <v>1</v>
      </c>
      <c r="I271" s="188"/>
      <c r="J271" s="13"/>
      <c r="K271" s="13"/>
      <c r="L271" s="184"/>
      <c r="M271" s="189"/>
      <c r="N271" s="190"/>
      <c r="O271" s="190"/>
      <c r="P271" s="190"/>
      <c r="Q271" s="190"/>
      <c r="R271" s="190"/>
      <c r="S271" s="190"/>
      <c r="T271" s="19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86" t="s">
        <v>147</v>
      </c>
      <c r="AU271" s="186" t="s">
        <v>146</v>
      </c>
      <c r="AV271" s="13" t="s">
        <v>80</v>
      </c>
      <c r="AW271" s="13" t="s">
        <v>30</v>
      </c>
      <c r="AX271" s="13" t="s">
        <v>73</v>
      </c>
      <c r="AY271" s="186" t="s">
        <v>137</v>
      </c>
    </row>
    <row r="272" s="14" customFormat="1">
      <c r="A272" s="14"/>
      <c r="B272" s="192"/>
      <c r="C272" s="14"/>
      <c r="D272" s="185" t="s">
        <v>147</v>
      </c>
      <c r="E272" s="193" t="s">
        <v>1</v>
      </c>
      <c r="F272" s="194" t="s">
        <v>336</v>
      </c>
      <c r="G272" s="14"/>
      <c r="H272" s="195">
        <v>14.49</v>
      </c>
      <c r="I272" s="196"/>
      <c r="J272" s="14"/>
      <c r="K272" s="14"/>
      <c r="L272" s="192"/>
      <c r="M272" s="197"/>
      <c r="N272" s="198"/>
      <c r="O272" s="198"/>
      <c r="P272" s="198"/>
      <c r="Q272" s="198"/>
      <c r="R272" s="198"/>
      <c r="S272" s="198"/>
      <c r="T272" s="19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193" t="s">
        <v>147</v>
      </c>
      <c r="AU272" s="193" t="s">
        <v>146</v>
      </c>
      <c r="AV272" s="14" t="s">
        <v>146</v>
      </c>
      <c r="AW272" s="14" t="s">
        <v>30</v>
      </c>
      <c r="AX272" s="14" t="s">
        <v>73</v>
      </c>
      <c r="AY272" s="193" t="s">
        <v>137</v>
      </c>
    </row>
    <row r="273" s="15" customFormat="1">
      <c r="A273" s="15"/>
      <c r="B273" s="200"/>
      <c r="C273" s="15"/>
      <c r="D273" s="185" t="s">
        <v>147</v>
      </c>
      <c r="E273" s="201" t="s">
        <v>1</v>
      </c>
      <c r="F273" s="202" t="s">
        <v>152</v>
      </c>
      <c r="G273" s="15"/>
      <c r="H273" s="203">
        <v>44.393999999999998</v>
      </c>
      <c r="I273" s="204"/>
      <c r="J273" s="15"/>
      <c r="K273" s="15"/>
      <c r="L273" s="200"/>
      <c r="M273" s="205"/>
      <c r="N273" s="206"/>
      <c r="O273" s="206"/>
      <c r="P273" s="206"/>
      <c r="Q273" s="206"/>
      <c r="R273" s="206"/>
      <c r="S273" s="206"/>
      <c r="T273" s="207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01" t="s">
        <v>147</v>
      </c>
      <c r="AU273" s="201" t="s">
        <v>146</v>
      </c>
      <c r="AV273" s="15" t="s">
        <v>145</v>
      </c>
      <c r="AW273" s="15" t="s">
        <v>30</v>
      </c>
      <c r="AX273" s="15" t="s">
        <v>80</v>
      </c>
      <c r="AY273" s="201" t="s">
        <v>137</v>
      </c>
    </row>
    <row r="274" s="12" customFormat="1" ht="22.8" customHeight="1">
      <c r="A274" s="12"/>
      <c r="B274" s="157"/>
      <c r="C274" s="12"/>
      <c r="D274" s="158" t="s">
        <v>72</v>
      </c>
      <c r="E274" s="168" t="s">
        <v>341</v>
      </c>
      <c r="F274" s="168" t="s">
        <v>342</v>
      </c>
      <c r="G274" s="12"/>
      <c r="H274" s="12"/>
      <c r="I274" s="160"/>
      <c r="J274" s="169">
        <f>BK274</f>
        <v>0</v>
      </c>
      <c r="K274" s="12"/>
      <c r="L274" s="157"/>
      <c r="M274" s="162"/>
      <c r="N274" s="163"/>
      <c r="O274" s="163"/>
      <c r="P274" s="164">
        <f>SUM(P275:P322)</f>
        <v>0</v>
      </c>
      <c r="Q274" s="163"/>
      <c r="R274" s="164">
        <f>SUM(R275:R322)</f>
        <v>0</v>
      </c>
      <c r="S274" s="163"/>
      <c r="T274" s="165">
        <f>SUM(T275:T322)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158" t="s">
        <v>146</v>
      </c>
      <c r="AT274" s="166" t="s">
        <v>72</v>
      </c>
      <c r="AU274" s="166" t="s">
        <v>80</v>
      </c>
      <c r="AY274" s="158" t="s">
        <v>137</v>
      </c>
      <c r="BK274" s="167">
        <f>SUM(BK275:BK322)</f>
        <v>0</v>
      </c>
    </row>
    <row r="275" s="2" customFormat="1" ht="24.15" customHeight="1">
      <c r="A275" s="37"/>
      <c r="B275" s="170"/>
      <c r="C275" s="171" t="s">
        <v>248</v>
      </c>
      <c r="D275" s="171" t="s">
        <v>140</v>
      </c>
      <c r="E275" s="172" t="s">
        <v>343</v>
      </c>
      <c r="F275" s="173" t="s">
        <v>344</v>
      </c>
      <c r="G275" s="174" t="s">
        <v>143</v>
      </c>
      <c r="H275" s="175">
        <v>198</v>
      </c>
      <c r="I275" s="176"/>
      <c r="J275" s="177">
        <f>ROUND(I275*H275,2)</f>
        <v>0</v>
      </c>
      <c r="K275" s="173" t="s">
        <v>144</v>
      </c>
      <c r="L275" s="38"/>
      <c r="M275" s="178" t="s">
        <v>1</v>
      </c>
      <c r="N275" s="179" t="s">
        <v>39</v>
      </c>
      <c r="O275" s="76"/>
      <c r="P275" s="180">
        <f>O275*H275</f>
        <v>0</v>
      </c>
      <c r="Q275" s="180">
        <v>0</v>
      </c>
      <c r="R275" s="180">
        <f>Q275*H275</f>
        <v>0</v>
      </c>
      <c r="S275" s="180">
        <v>0</v>
      </c>
      <c r="T275" s="181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82" t="s">
        <v>188</v>
      </c>
      <c r="AT275" s="182" t="s">
        <v>140</v>
      </c>
      <c r="AU275" s="182" t="s">
        <v>146</v>
      </c>
      <c r="AY275" s="18" t="s">
        <v>137</v>
      </c>
      <c r="BE275" s="183">
        <f>IF(N275="základní",J275,0)</f>
        <v>0</v>
      </c>
      <c r="BF275" s="183">
        <f>IF(N275="snížená",J275,0)</f>
        <v>0</v>
      </c>
      <c r="BG275" s="183">
        <f>IF(N275="zákl. přenesená",J275,0)</f>
        <v>0</v>
      </c>
      <c r="BH275" s="183">
        <f>IF(N275="sníž. přenesená",J275,0)</f>
        <v>0</v>
      </c>
      <c r="BI275" s="183">
        <f>IF(N275="nulová",J275,0)</f>
        <v>0</v>
      </c>
      <c r="BJ275" s="18" t="s">
        <v>146</v>
      </c>
      <c r="BK275" s="183">
        <f>ROUND(I275*H275,2)</f>
        <v>0</v>
      </c>
      <c r="BL275" s="18" t="s">
        <v>188</v>
      </c>
      <c r="BM275" s="182" t="s">
        <v>345</v>
      </c>
    </row>
    <row r="276" s="13" customFormat="1">
      <c r="A276" s="13"/>
      <c r="B276" s="184"/>
      <c r="C276" s="13"/>
      <c r="D276" s="185" t="s">
        <v>147</v>
      </c>
      <c r="E276" s="186" t="s">
        <v>1</v>
      </c>
      <c r="F276" s="187" t="s">
        <v>346</v>
      </c>
      <c r="G276" s="13"/>
      <c r="H276" s="186" t="s">
        <v>1</v>
      </c>
      <c r="I276" s="188"/>
      <c r="J276" s="13"/>
      <c r="K276" s="13"/>
      <c r="L276" s="184"/>
      <c r="M276" s="189"/>
      <c r="N276" s="190"/>
      <c r="O276" s="190"/>
      <c r="P276" s="190"/>
      <c r="Q276" s="190"/>
      <c r="R276" s="190"/>
      <c r="S276" s="190"/>
      <c r="T276" s="19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86" t="s">
        <v>147</v>
      </c>
      <c r="AU276" s="186" t="s">
        <v>146</v>
      </c>
      <c r="AV276" s="13" t="s">
        <v>80</v>
      </c>
      <c r="AW276" s="13" t="s">
        <v>30</v>
      </c>
      <c r="AX276" s="13" t="s">
        <v>73</v>
      </c>
      <c r="AY276" s="186" t="s">
        <v>137</v>
      </c>
    </row>
    <row r="277" s="13" customFormat="1">
      <c r="A277" s="13"/>
      <c r="B277" s="184"/>
      <c r="C277" s="13"/>
      <c r="D277" s="185" t="s">
        <v>147</v>
      </c>
      <c r="E277" s="186" t="s">
        <v>1</v>
      </c>
      <c r="F277" s="187" t="s">
        <v>148</v>
      </c>
      <c r="G277" s="13"/>
      <c r="H277" s="186" t="s">
        <v>1</v>
      </c>
      <c r="I277" s="188"/>
      <c r="J277" s="13"/>
      <c r="K277" s="13"/>
      <c r="L277" s="184"/>
      <c r="M277" s="189"/>
      <c r="N277" s="190"/>
      <c r="O277" s="190"/>
      <c r="P277" s="190"/>
      <c r="Q277" s="190"/>
      <c r="R277" s="190"/>
      <c r="S277" s="190"/>
      <c r="T277" s="19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86" t="s">
        <v>147</v>
      </c>
      <c r="AU277" s="186" t="s">
        <v>146</v>
      </c>
      <c r="AV277" s="13" t="s">
        <v>80</v>
      </c>
      <c r="AW277" s="13" t="s">
        <v>30</v>
      </c>
      <c r="AX277" s="13" t="s">
        <v>73</v>
      </c>
      <c r="AY277" s="186" t="s">
        <v>137</v>
      </c>
    </row>
    <row r="278" s="14" customFormat="1">
      <c r="A278" s="14"/>
      <c r="B278" s="192"/>
      <c r="C278" s="14"/>
      <c r="D278" s="185" t="s">
        <v>147</v>
      </c>
      <c r="E278" s="193" t="s">
        <v>1</v>
      </c>
      <c r="F278" s="194" t="s">
        <v>347</v>
      </c>
      <c r="G278" s="14"/>
      <c r="H278" s="195">
        <v>144</v>
      </c>
      <c r="I278" s="196"/>
      <c r="J278" s="14"/>
      <c r="K278" s="14"/>
      <c r="L278" s="192"/>
      <c r="M278" s="197"/>
      <c r="N278" s="198"/>
      <c r="O278" s="198"/>
      <c r="P278" s="198"/>
      <c r="Q278" s="198"/>
      <c r="R278" s="198"/>
      <c r="S278" s="198"/>
      <c r="T278" s="19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193" t="s">
        <v>147</v>
      </c>
      <c r="AU278" s="193" t="s">
        <v>146</v>
      </c>
      <c r="AV278" s="14" t="s">
        <v>146</v>
      </c>
      <c r="AW278" s="14" t="s">
        <v>30</v>
      </c>
      <c r="AX278" s="14" t="s">
        <v>73</v>
      </c>
      <c r="AY278" s="193" t="s">
        <v>137</v>
      </c>
    </row>
    <row r="279" s="13" customFormat="1">
      <c r="A279" s="13"/>
      <c r="B279" s="184"/>
      <c r="C279" s="13"/>
      <c r="D279" s="185" t="s">
        <v>147</v>
      </c>
      <c r="E279" s="186" t="s">
        <v>1</v>
      </c>
      <c r="F279" s="187" t="s">
        <v>150</v>
      </c>
      <c r="G279" s="13"/>
      <c r="H279" s="186" t="s">
        <v>1</v>
      </c>
      <c r="I279" s="188"/>
      <c r="J279" s="13"/>
      <c r="K279" s="13"/>
      <c r="L279" s="184"/>
      <c r="M279" s="189"/>
      <c r="N279" s="190"/>
      <c r="O279" s="190"/>
      <c r="P279" s="190"/>
      <c r="Q279" s="190"/>
      <c r="R279" s="190"/>
      <c r="S279" s="190"/>
      <c r="T279" s="19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86" t="s">
        <v>147</v>
      </c>
      <c r="AU279" s="186" t="s">
        <v>146</v>
      </c>
      <c r="AV279" s="13" t="s">
        <v>80</v>
      </c>
      <c r="AW279" s="13" t="s">
        <v>30</v>
      </c>
      <c r="AX279" s="13" t="s">
        <v>73</v>
      </c>
      <c r="AY279" s="186" t="s">
        <v>137</v>
      </c>
    </row>
    <row r="280" s="14" customFormat="1">
      <c r="A280" s="14"/>
      <c r="B280" s="192"/>
      <c r="C280" s="14"/>
      <c r="D280" s="185" t="s">
        <v>147</v>
      </c>
      <c r="E280" s="193" t="s">
        <v>1</v>
      </c>
      <c r="F280" s="194" t="s">
        <v>348</v>
      </c>
      <c r="G280" s="14"/>
      <c r="H280" s="195">
        <v>54</v>
      </c>
      <c r="I280" s="196"/>
      <c r="J280" s="14"/>
      <c r="K280" s="14"/>
      <c r="L280" s="192"/>
      <c r="M280" s="197"/>
      <c r="N280" s="198"/>
      <c r="O280" s="198"/>
      <c r="P280" s="198"/>
      <c r="Q280" s="198"/>
      <c r="R280" s="198"/>
      <c r="S280" s="198"/>
      <c r="T280" s="19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193" t="s">
        <v>147</v>
      </c>
      <c r="AU280" s="193" t="s">
        <v>146</v>
      </c>
      <c r="AV280" s="14" t="s">
        <v>146</v>
      </c>
      <c r="AW280" s="14" t="s">
        <v>30</v>
      </c>
      <c r="AX280" s="14" t="s">
        <v>73</v>
      </c>
      <c r="AY280" s="193" t="s">
        <v>137</v>
      </c>
    </row>
    <row r="281" s="15" customFormat="1">
      <c r="A281" s="15"/>
      <c r="B281" s="200"/>
      <c r="C281" s="15"/>
      <c r="D281" s="185" t="s">
        <v>147</v>
      </c>
      <c r="E281" s="201" t="s">
        <v>1</v>
      </c>
      <c r="F281" s="202" t="s">
        <v>152</v>
      </c>
      <c r="G281" s="15"/>
      <c r="H281" s="203">
        <v>198</v>
      </c>
      <c r="I281" s="204"/>
      <c r="J281" s="15"/>
      <c r="K281" s="15"/>
      <c r="L281" s="200"/>
      <c r="M281" s="205"/>
      <c r="N281" s="206"/>
      <c r="O281" s="206"/>
      <c r="P281" s="206"/>
      <c r="Q281" s="206"/>
      <c r="R281" s="206"/>
      <c r="S281" s="206"/>
      <c r="T281" s="207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01" t="s">
        <v>147</v>
      </c>
      <c r="AU281" s="201" t="s">
        <v>146</v>
      </c>
      <c r="AV281" s="15" t="s">
        <v>145</v>
      </c>
      <c r="AW281" s="15" t="s">
        <v>30</v>
      </c>
      <c r="AX281" s="15" t="s">
        <v>80</v>
      </c>
      <c r="AY281" s="201" t="s">
        <v>137</v>
      </c>
    </row>
    <row r="282" s="2" customFormat="1" ht="16.5" customHeight="1">
      <c r="A282" s="37"/>
      <c r="B282" s="170"/>
      <c r="C282" s="208" t="s">
        <v>349</v>
      </c>
      <c r="D282" s="208" t="s">
        <v>169</v>
      </c>
      <c r="E282" s="209" t="s">
        <v>350</v>
      </c>
      <c r="F282" s="210" t="s">
        <v>351</v>
      </c>
      <c r="G282" s="211" t="s">
        <v>143</v>
      </c>
      <c r="H282" s="212">
        <v>207.90000000000001</v>
      </c>
      <c r="I282" s="213"/>
      <c r="J282" s="214">
        <f>ROUND(I282*H282,2)</f>
        <v>0</v>
      </c>
      <c r="K282" s="210" t="s">
        <v>144</v>
      </c>
      <c r="L282" s="215"/>
      <c r="M282" s="216" t="s">
        <v>1</v>
      </c>
      <c r="N282" s="217" t="s">
        <v>39</v>
      </c>
      <c r="O282" s="76"/>
      <c r="P282" s="180">
        <f>O282*H282</f>
        <v>0</v>
      </c>
      <c r="Q282" s="180">
        <v>0</v>
      </c>
      <c r="R282" s="180">
        <f>Q282*H282</f>
        <v>0</v>
      </c>
      <c r="S282" s="180">
        <v>0</v>
      </c>
      <c r="T282" s="181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82" t="s">
        <v>157</v>
      </c>
      <c r="AT282" s="182" t="s">
        <v>169</v>
      </c>
      <c r="AU282" s="182" t="s">
        <v>146</v>
      </c>
      <c r="AY282" s="18" t="s">
        <v>137</v>
      </c>
      <c r="BE282" s="183">
        <f>IF(N282="základní",J282,0)</f>
        <v>0</v>
      </c>
      <c r="BF282" s="183">
        <f>IF(N282="snížená",J282,0)</f>
        <v>0</v>
      </c>
      <c r="BG282" s="183">
        <f>IF(N282="zákl. přenesená",J282,0)</f>
        <v>0</v>
      </c>
      <c r="BH282" s="183">
        <f>IF(N282="sníž. přenesená",J282,0)</f>
        <v>0</v>
      </c>
      <c r="BI282" s="183">
        <f>IF(N282="nulová",J282,0)</f>
        <v>0</v>
      </c>
      <c r="BJ282" s="18" t="s">
        <v>146</v>
      </c>
      <c r="BK282" s="183">
        <f>ROUND(I282*H282,2)</f>
        <v>0</v>
      </c>
      <c r="BL282" s="18" t="s">
        <v>188</v>
      </c>
      <c r="BM282" s="182" t="s">
        <v>352</v>
      </c>
    </row>
    <row r="283" s="14" customFormat="1">
      <c r="A283" s="14"/>
      <c r="B283" s="192"/>
      <c r="C283" s="14"/>
      <c r="D283" s="185" t="s">
        <v>147</v>
      </c>
      <c r="E283" s="193" t="s">
        <v>1</v>
      </c>
      <c r="F283" s="194" t="s">
        <v>353</v>
      </c>
      <c r="G283" s="14"/>
      <c r="H283" s="195">
        <v>207.90000000000001</v>
      </c>
      <c r="I283" s="196"/>
      <c r="J283" s="14"/>
      <c r="K283" s="14"/>
      <c r="L283" s="192"/>
      <c r="M283" s="197"/>
      <c r="N283" s="198"/>
      <c r="O283" s="198"/>
      <c r="P283" s="198"/>
      <c r="Q283" s="198"/>
      <c r="R283" s="198"/>
      <c r="S283" s="198"/>
      <c r="T283" s="19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193" t="s">
        <v>147</v>
      </c>
      <c r="AU283" s="193" t="s">
        <v>146</v>
      </c>
      <c r="AV283" s="14" t="s">
        <v>146</v>
      </c>
      <c r="AW283" s="14" t="s">
        <v>30</v>
      </c>
      <c r="AX283" s="14" t="s">
        <v>73</v>
      </c>
      <c r="AY283" s="193" t="s">
        <v>137</v>
      </c>
    </row>
    <row r="284" s="15" customFormat="1">
      <c r="A284" s="15"/>
      <c r="B284" s="200"/>
      <c r="C284" s="15"/>
      <c r="D284" s="185" t="s">
        <v>147</v>
      </c>
      <c r="E284" s="201" t="s">
        <v>1</v>
      </c>
      <c r="F284" s="202" t="s">
        <v>152</v>
      </c>
      <c r="G284" s="15"/>
      <c r="H284" s="203">
        <v>207.90000000000001</v>
      </c>
      <c r="I284" s="204"/>
      <c r="J284" s="15"/>
      <c r="K284" s="15"/>
      <c r="L284" s="200"/>
      <c r="M284" s="205"/>
      <c r="N284" s="206"/>
      <c r="O284" s="206"/>
      <c r="P284" s="206"/>
      <c r="Q284" s="206"/>
      <c r="R284" s="206"/>
      <c r="S284" s="206"/>
      <c r="T284" s="207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01" t="s">
        <v>147</v>
      </c>
      <c r="AU284" s="201" t="s">
        <v>146</v>
      </c>
      <c r="AV284" s="15" t="s">
        <v>145</v>
      </c>
      <c r="AW284" s="15" t="s">
        <v>30</v>
      </c>
      <c r="AX284" s="15" t="s">
        <v>80</v>
      </c>
      <c r="AY284" s="201" t="s">
        <v>137</v>
      </c>
    </row>
    <row r="285" s="2" customFormat="1" ht="44.25" customHeight="1">
      <c r="A285" s="37"/>
      <c r="B285" s="170"/>
      <c r="C285" s="171" t="s">
        <v>253</v>
      </c>
      <c r="D285" s="171" t="s">
        <v>140</v>
      </c>
      <c r="E285" s="172" t="s">
        <v>354</v>
      </c>
      <c r="F285" s="173" t="s">
        <v>355</v>
      </c>
      <c r="G285" s="174" t="s">
        <v>143</v>
      </c>
      <c r="H285" s="175">
        <v>110.19</v>
      </c>
      <c r="I285" s="176"/>
      <c r="J285" s="177">
        <f>ROUND(I285*H285,2)</f>
        <v>0</v>
      </c>
      <c r="K285" s="173" t="s">
        <v>144</v>
      </c>
      <c r="L285" s="38"/>
      <c r="M285" s="178" t="s">
        <v>1</v>
      </c>
      <c r="N285" s="179" t="s">
        <v>39</v>
      </c>
      <c r="O285" s="76"/>
      <c r="P285" s="180">
        <f>O285*H285</f>
        <v>0</v>
      </c>
      <c r="Q285" s="180">
        <v>0</v>
      </c>
      <c r="R285" s="180">
        <f>Q285*H285</f>
        <v>0</v>
      </c>
      <c r="S285" s="180">
        <v>0</v>
      </c>
      <c r="T285" s="181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82" t="s">
        <v>188</v>
      </c>
      <c r="AT285" s="182" t="s">
        <v>140</v>
      </c>
      <c r="AU285" s="182" t="s">
        <v>146</v>
      </c>
      <c r="AY285" s="18" t="s">
        <v>137</v>
      </c>
      <c r="BE285" s="183">
        <f>IF(N285="základní",J285,0)</f>
        <v>0</v>
      </c>
      <c r="BF285" s="183">
        <f>IF(N285="snížená",J285,0)</f>
        <v>0</v>
      </c>
      <c r="BG285" s="183">
        <f>IF(N285="zákl. přenesená",J285,0)</f>
        <v>0</v>
      </c>
      <c r="BH285" s="183">
        <f>IF(N285="sníž. přenesená",J285,0)</f>
        <v>0</v>
      </c>
      <c r="BI285" s="183">
        <f>IF(N285="nulová",J285,0)</f>
        <v>0</v>
      </c>
      <c r="BJ285" s="18" t="s">
        <v>146</v>
      </c>
      <c r="BK285" s="183">
        <f>ROUND(I285*H285,2)</f>
        <v>0</v>
      </c>
      <c r="BL285" s="18" t="s">
        <v>188</v>
      </c>
      <c r="BM285" s="182" t="s">
        <v>356</v>
      </c>
    </row>
    <row r="286" s="13" customFormat="1">
      <c r="A286" s="13"/>
      <c r="B286" s="184"/>
      <c r="C286" s="13"/>
      <c r="D286" s="185" t="s">
        <v>147</v>
      </c>
      <c r="E286" s="186" t="s">
        <v>1</v>
      </c>
      <c r="F286" s="187" t="s">
        <v>161</v>
      </c>
      <c r="G286" s="13"/>
      <c r="H286" s="186" t="s">
        <v>1</v>
      </c>
      <c r="I286" s="188"/>
      <c r="J286" s="13"/>
      <c r="K286" s="13"/>
      <c r="L286" s="184"/>
      <c r="M286" s="189"/>
      <c r="N286" s="190"/>
      <c r="O286" s="190"/>
      <c r="P286" s="190"/>
      <c r="Q286" s="190"/>
      <c r="R286" s="190"/>
      <c r="S286" s="190"/>
      <c r="T286" s="19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86" t="s">
        <v>147</v>
      </c>
      <c r="AU286" s="186" t="s">
        <v>146</v>
      </c>
      <c r="AV286" s="13" t="s">
        <v>80</v>
      </c>
      <c r="AW286" s="13" t="s">
        <v>30</v>
      </c>
      <c r="AX286" s="13" t="s">
        <v>73</v>
      </c>
      <c r="AY286" s="186" t="s">
        <v>137</v>
      </c>
    </row>
    <row r="287" s="13" customFormat="1">
      <c r="A287" s="13"/>
      <c r="B287" s="184"/>
      <c r="C287" s="13"/>
      <c r="D287" s="185" t="s">
        <v>147</v>
      </c>
      <c r="E287" s="186" t="s">
        <v>1</v>
      </c>
      <c r="F287" s="187" t="s">
        <v>148</v>
      </c>
      <c r="G287" s="13"/>
      <c r="H287" s="186" t="s">
        <v>1</v>
      </c>
      <c r="I287" s="188"/>
      <c r="J287" s="13"/>
      <c r="K287" s="13"/>
      <c r="L287" s="184"/>
      <c r="M287" s="189"/>
      <c r="N287" s="190"/>
      <c r="O287" s="190"/>
      <c r="P287" s="190"/>
      <c r="Q287" s="190"/>
      <c r="R287" s="190"/>
      <c r="S287" s="190"/>
      <c r="T287" s="19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86" t="s">
        <v>147</v>
      </c>
      <c r="AU287" s="186" t="s">
        <v>146</v>
      </c>
      <c r="AV287" s="13" t="s">
        <v>80</v>
      </c>
      <c r="AW287" s="13" t="s">
        <v>30</v>
      </c>
      <c r="AX287" s="13" t="s">
        <v>73</v>
      </c>
      <c r="AY287" s="186" t="s">
        <v>137</v>
      </c>
    </row>
    <row r="288" s="14" customFormat="1">
      <c r="A288" s="14"/>
      <c r="B288" s="192"/>
      <c r="C288" s="14"/>
      <c r="D288" s="185" t="s">
        <v>147</v>
      </c>
      <c r="E288" s="193" t="s">
        <v>1</v>
      </c>
      <c r="F288" s="194" t="s">
        <v>149</v>
      </c>
      <c r="G288" s="14"/>
      <c r="H288" s="195">
        <v>75.599999999999994</v>
      </c>
      <c r="I288" s="196"/>
      <c r="J288" s="14"/>
      <c r="K288" s="14"/>
      <c r="L288" s="192"/>
      <c r="M288" s="197"/>
      <c r="N288" s="198"/>
      <c r="O288" s="198"/>
      <c r="P288" s="198"/>
      <c r="Q288" s="198"/>
      <c r="R288" s="198"/>
      <c r="S288" s="198"/>
      <c r="T288" s="19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193" t="s">
        <v>147</v>
      </c>
      <c r="AU288" s="193" t="s">
        <v>146</v>
      </c>
      <c r="AV288" s="14" t="s">
        <v>146</v>
      </c>
      <c r="AW288" s="14" t="s">
        <v>30</v>
      </c>
      <c r="AX288" s="14" t="s">
        <v>73</v>
      </c>
      <c r="AY288" s="193" t="s">
        <v>137</v>
      </c>
    </row>
    <row r="289" s="13" customFormat="1">
      <c r="A289" s="13"/>
      <c r="B289" s="184"/>
      <c r="C289" s="13"/>
      <c r="D289" s="185" t="s">
        <v>147</v>
      </c>
      <c r="E289" s="186" t="s">
        <v>1</v>
      </c>
      <c r="F289" s="187" t="s">
        <v>150</v>
      </c>
      <c r="G289" s="13"/>
      <c r="H289" s="186" t="s">
        <v>1</v>
      </c>
      <c r="I289" s="188"/>
      <c r="J289" s="13"/>
      <c r="K289" s="13"/>
      <c r="L289" s="184"/>
      <c r="M289" s="189"/>
      <c r="N289" s="190"/>
      <c r="O289" s="190"/>
      <c r="P289" s="190"/>
      <c r="Q289" s="190"/>
      <c r="R289" s="190"/>
      <c r="S289" s="190"/>
      <c r="T289" s="19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86" t="s">
        <v>147</v>
      </c>
      <c r="AU289" s="186" t="s">
        <v>146</v>
      </c>
      <c r="AV289" s="13" t="s">
        <v>80</v>
      </c>
      <c r="AW289" s="13" t="s">
        <v>30</v>
      </c>
      <c r="AX289" s="13" t="s">
        <v>73</v>
      </c>
      <c r="AY289" s="186" t="s">
        <v>137</v>
      </c>
    </row>
    <row r="290" s="14" customFormat="1">
      <c r="A290" s="14"/>
      <c r="B290" s="192"/>
      <c r="C290" s="14"/>
      <c r="D290" s="185" t="s">
        <v>147</v>
      </c>
      <c r="E290" s="193" t="s">
        <v>1</v>
      </c>
      <c r="F290" s="194" t="s">
        <v>151</v>
      </c>
      <c r="G290" s="14"/>
      <c r="H290" s="195">
        <v>34.590000000000003</v>
      </c>
      <c r="I290" s="196"/>
      <c r="J290" s="14"/>
      <c r="K290" s="14"/>
      <c r="L290" s="192"/>
      <c r="M290" s="197"/>
      <c r="N290" s="198"/>
      <c r="O290" s="198"/>
      <c r="P290" s="198"/>
      <c r="Q290" s="198"/>
      <c r="R290" s="198"/>
      <c r="S290" s="198"/>
      <c r="T290" s="19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193" t="s">
        <v>147</v>
      </c>
      <c r="AU290" s="193" t="s">
        <v>146</v>
      </c>
      <c r="AV290" s="14" t="s">
        <v>146</v>
      </c>
      <c r="AW290" s="14" t="s">
        <v>30</v>
      </c>
      <c r="AX290" s="14" t="s">
        <v>73</v>
      </c>
      <c r="AY290" s="193" t="s">
        <v>137</v>
      </c>
    </row>
    <row r="291" s="15" customFormat="1">
      <c r="A291" s="15"/>
      <c r="B291" s="200"/>
      <c r="C291" s="15"/>
      <c r="D291" s="185" t="s">
        <v>147</v>
      </c>
      <c r="E291" s="201" t="s">
        <v>1</v>
      </c>
      <c r="F291" s="202" t="s">
        <v>152</v>
      </c>
      <c r="G291" s="15"/>
      <c r="H291" s="203">
        <v>110.19</v>
      </c>
      <c r="I291" s="204"/>
      <c r="J291" s="15"/>
      <c r="K291" s="15"/>
      <c r="L291" s="200"/>
      <c r="M291" s="205"/>
      <c r="N291" s="206"/>
      <c r="O291" s="206"/>
      <c r="P291" s="206"/>
      <c r="Q291" s="206"/>
      <c r="R291" s="206"/>
      <c r="S291" s="206"/>
      <c r="T291" s="207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01" t="s">
        <v>147</v>
      </c>
      <c r="AU291" s="201" t="s">
        <v>146</v>
      </c>
      <c r="AV291" s="15" t="s">
        <v>145</v>
      </c>
      <c r="AW291" s="15" t="s">
        <v>30</v>
      </c>
      <c r="AX291" s="15" t="s">
        <v>80</v>
      </c>
      <c r="AY291" s="201" t="s">
        <v>137</v>
      </c>
    </row>
    <row r="292" s="2" customFormat="1" ht="16.5" customHeight="1">
      <c r="A292" s="37"/>
      <c r="B292" s="170"/>
      <c r="C292" s="208" t="s">
        <v>357</v>
      </c>
      <c r="D292" s="208" t="s">
        <v>169</v>
      </c>
      <c r="E292" s="209" t="s">
        <v>350</v>
      </c>
      <c r="F292" s="210" t="s">
        <v>351</v>
      </c>
      <c r="G292" s="211" t="s">
        <v>143</v>
      </c>
      <c r="H292" s="212">
        <v>115.7</v>
      </c>
      <c r="I292" s="213"/>
      <c r="J292" s="214">
        <f>ROUND(I292*H292,2)</f>
        <v>0</v>
      </c>
      <c r="K292" s="210" t="s">
        <v>144</v>
      </c>
      <c r="L292" s="215"/>
      <c r="M292" s="216" t="s">
        <v>1</v>
      </c>
      <c r="N292" s="217" t="s">
        <v>39</v>
      </c>
      <c r="O292" s="76"/>
      <c r="P292" s="180">
        <f>O292*H292</f>
        <v>0</v>
      </c>
      <c r="Q292" s="180">
        <v>0</v>
      </c>
      <c r="R292" s="180">
        <f>Q292*H292</f>
        <v>0</v>
      </c>
      <c r="S292" s="180">
        <v>0</v>
      </c>
      <c r="T292" s="181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82" t="s">
        <v>157</v>
      </c>
      <c r="AT292" s="182" t="s">
        <v>169</v>
      </c>
      <c r="AU292" s="182" t="s">
        <v>146</v>
      </c>
      <c r="AY292" s="18" t="s">
        <v>137</v>
      </c>
      <c r="BE292" s="183">
        <f>IF(N292="základní",J292,0)</f>
        <v>0</v>
      </c>
      <c r="BF292" s="183">
        <f>IF(N292="snížená",J292,0)</f>
        <v>0</v>
      </c>
      <c r="BG292" s="183">
        <f>IF(N292="zákl. přenesená",J292,0)</f>
        <v>0</v>
      </c>
      <c r="BH292" s="183">
        <f>IF(N292="sníž. přenesená",J292,0)</f>
        <v>0</v>
      </c>
      <c r="BI292" s="183">
        <f>IF(N292="nulová",J292,0)</f>
        <v>0</v>
      </c>
      <c r="BJ292" s="18" t="s">
        <v>146</v>
      </c>
      <c r="BK292" s="183">
        <f>ROUND(I292*H292,2)</f>
        <v>0</v>
      </c>
      <c r="BL292" s="18" t="s">
        <v>188</v>
      </c>
      <c r="BM292" s="182" t="s">
        <v>358</v>
      </c>
    </row>
    <row r="293" s="14" customFormat="1">
      <c r="A293" s="14"/>
      <c r="B293" s="192"/>
      <c r="C293" s="14"/>
      <c r="D293" s="185" t="s">
        <v>147</v>
      </c>
      <c r="E293" s="193" t="s">
        <v>1</v>
      </c>
      <c r="F293" s="194" t="s">
        <v>359</v>
      </c>
      <c r="G293" s="14"/>
      <c r="H293" s="195">
        <v>115.7</v>
      </c>
      <c r="I293" s="196"/>
      <c r="J293" s="14"/>
      <c r="K293" s="14"/>
      <c r="L293" s="192"/>
      <c r="M293" s="197"/>
      <c r="N293" s="198"/>
      <c r="O293" s="198"/>
      <c r="P293" s="198"/>
      <c r="Q293" s="198"/>
      <c r="R293" s="198"/>
      <c r="S293" s="198"/>
      <c r="T293" s="19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193" t="s">
        <v>147</v>
      </c>
      <c r="AU293" s="193" t="s">
        <v>146</v>
      </c>
      <c r="AV293" s="14" t="s">
        <v>146</v>
      </c>
      <c r="AW293" s="14" t="s">
        <v>30</v>
      </c>
      <c r="AX293" s="14" t="s">
        <v>73</v>
      </c>
      <c r="AY293" s="193" t="s">
        <v>137</v>
      </c>
    </row>
    <row r="294" s="15" customFormat="1">
      <c r="A294" s="15"/>
      <c r="B294" s="200"/>
      <c r="C294" s="15"/>
      <c r="D294" s="185" t="s">
        <v>147</v>
      </c>
      <c r="E294" s="201" t="s">
        <v>1</v>
      </c>
      <c r="F294" s="202" t="s">
        <v>152</v>
      </c>
      <c r="G294" s="15"/>
      <c r="H294" s="203">
        <v>115.7</v>
      </c>
      <c r="I294" s="204"/>
      <c r="J294" s="15"/>
      <c r="K294" s="15"/>
      <c r="L294" s="200"/>
      <c r="M294" s="205"/>
      <c r="N294" s="206"/>
      <c r="O294" s="206"/>
      <c r="P294" s="206"/>
      <c r="Q294" s="206"/>
      <c r="R294" s="206"/>
      <c r="S294" s="206"/>
      <c r="T294" s="207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01" t="s">
        <v>147</v>
      </c>
      <c r="AU294" s="201" t="s">
        <v>146</v>
      </c>
      <c r="AV294" s="15" t="s">
        <v>145</v>
      </c>
      <c r="AW294" s="15" t="s">
        <v>30</v>
      </c>
      <c r="AX294" s="15" t="s">
        <v>80</v>
      </c>
      <c r="AY294" s="201" t="s">
        <v>137</v>
      </c>
    </row>
    <row r="295" s="2" customFormat="1" ht="33" customHeight="1">
      <c r="A295" s="37"/>
      <c r="B295" s="170"/>
      <c r="C295" s="171" t="s">
        <v>261</v>
      </c>
      <c r="D295" s="171" t="s">
        <v>140</v>
      </c>
      <c r="E295" s="172" t="s">
        <v>360</v>
      </c>
      <c r="F295" s="173" t="s">
        <v>361</v>
      </c>
      <c r="G295" s="174" t="s">
        <v>143</v>
      </c>
      <c r="H295" s="175">
        <v>31.710000000000001</v>
      </c>
      <c r="I295" s="176"/>
      <c r="J295" s="177">
        <f>ROUND(I295*H295,2)</f>
        <v>0</v>
      </c>
      <c r="K295" s="173" t="s">
        <v>144</v>
      </c>
      <c r="L295" s="38"/>
      <c r="M295" s="178" t="s">
        <v>1</v>
      </c>
      <c r="N295" s="179" t="s">
        <v>39</v>
      </c>
      <c r="O295" s="76"/>
      <c r="P295" s="180">
        <f>O295*H295</f>
        <v>0</v>
      </c>
      <c r="Q295" s="180">
        <v>0</v>
      </c>
      <c r="R295" s="180">
        <f>Q295*H295</f>
        <v>0</v>
      </c>
      <c r="S295" s="180">
        <v>0</v>
      </c>
      <c r="T295" s="181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82" t="s">
        <v>188</v>
      </c>
      <c r="AT295" s="182" t="s">
        <v>140</v>
      </c>
      <c r="AU295" s="182" t="s">
        <v>146</v>
      </c>
      <c r="AY295" s="18" t="s">
        <v>137</v>
      </c>
      <c r="BE295" s="183">
        <f>IF(N295="základní",J295,0)</f>
        <v>0</v>
      </c>
      <c r="BF295" s="183">
        <f>IF(N295="snížená",J295,0)</f>
        <v>0</v>
      </c>
      <c r="BG295" s="183">
        <f>IF(N295="zákl. přenesená",J295,0)</f>
        <v>0</v>
      </c>
      <c r="BH295" s="183">
        <f>IF(N295="sníž. přenesená",J295,0)</f>
        <v>0</v>
      </c>
      <c r="BI295" s="183">
        <f>IF(N295="nulová",J295,0)</f>
        <v>0</v>
      </c>
      <c r="BJ295" s="18" t="s">
        <v>146</v>
      </c>
      <c r="BK295" s="183">
        <f>ROUND(I295*H295,2)</f>
        <v>0</v>
      </c>
      <c r="BL295" s="18" t="s">
        <v>188</v>
      </c>
      <c r="BM295" s="182" t="s">
        <v>362</v>
      </c>
    </row>
    <row r="296" s="13" customFormat="1">
      <c r="A296" s="13"/>
      <c r="B296" s="184"/>
      <c r="C296" s="13"/>
      <c r="D296" s="185" t="s">
        <v>147</v>
      </c>
      <c r="E296" s="186" t="s">
        <v>1</v>
      </c>
      <c r="F296" s="187" t="s">
        <v>161</v>
      </c>
      <c r="G296" s="13"/>
      <c r="H296" s="186" t="s">
        <v>1</v>
      </c>
      <c r="I296" s="188"/>
      <c r="J296" s="13"/>
      <c r="K296" s="13"/>
      <c r="L296" s="184"/>
      <c r="M296" s="189"/>
      <c r="N296" s="190"/>
      <c r="O296" s="190"/>
      <c r="P296" s="190"/>
      <c r="Q296" s="190"/>
      <c r="R296" s="190"/>
      <c r="S296" s="190"/>
      <c r="T296" s="19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86" t="s">
        <v>147</v>
      </c>
      <c r="AU296" s="186" t="s">
        <v>146</v>
      </c>
      <c r="AV296" s="13" t="s">
        <v>80</v>
      </c>
      <c r="AW296" s="13" t="s">
        <v>30</v>
      </c>
      <c r="AX296" s="13" t="s">
        <v>73</v>
      </c>
      <c r="AY296" s="186" t="s">
        <v>137</v>
      </c>
    </row>
    <row r="297" s="13" customFormat="1">
      <c r="A297" s="13"/>
      <c r="B297" s="184"/>
      <c r="C297" s="13"/>
      <c r="D297" s="185" t="s">
        <v>147</v>
      </c>
      <c r="E297" s="186" t="s">
        <v>1</v>
      </c>
      <c r="F297" s="187" t="s">
        <v>148</v>
      </c>
      <c r="G297" s="13"/>
      <c r="H297" s="186" t="s">
        <v>1</v>
      </c>
      <c r="I297" s="188"/>
      <c r="J297" s="13"/>
      <c r="K297" s="13"/>
      <c r="L297" s="184"/>
      <c r="M297" s="189"/>
      <c r="N297" s="190"/>
      <c r="O297" s="190"/>
      <c r="P297" s="190"/>
      <c r="Q297" s="190"/>
      <c r="R297" s="190"/>
      <c r="S297" s="190"/>
      <c r="T297" s="19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86" t="s">
        <v>147</v>
      </c>
      <c r="AU297" s="186" t="s">
        <v>146</v>
      </c>
      <c r="AV297" s="13" t="s">
        <v>80</v>
      </c>
      <c r="AW297" s="13" t="s">
        <v>30</v>
      </c>
      <c r="AX297" s="13" t="s">
        <v>73</v>
      </c>
      <c r="AY297" s="186" t="s">
        <v>137</v>
      </c>
    </row>
    <row r="298" s="14" customFormat="1">
      <c r="A298" s="14"/>
      <c r="B298" s="192"/>
      <c r="C298" s="14"/>
      <c r="D298" s="185" t="s">
        <v>147</v>
      </c>
      <c r="E298" s="193" t="s">
        <v>1</v>
      </c>
      <c r="F298" s="194" t="s">
        <v>162</v>
      </c>
      <c r="G298" s="14"/>
      <c r="H298" s="195">
        <v>21.359999999999999</v>
      </c>
      <c r="I298" s="196"/>
      <c r="J298" s="14"/>
      <c r="K298" s="14"/>
      <c r="L298" s="192"/>
      <c r="M298" s="197"/>
      <c r="N298" s="198"/>
      <c r="O298" s="198"/>
      <c r="P298" s="198"/>
      <c r="Q298" s="198"/>
      <c r="R298" s="198"/>
      <c r="S298" s="198"/>
      <c r="T298" s="19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193" t="s">
        <v>147</v>
      </c>
      <c r="AU298" s="193" t="s">
        <v>146</v>
      </c>
      <c r="AV298" s="14" t="s">
        <v>146</v>
      </c>
      <c r="AW298" s="14" t="s">
        <v>30</v>
      </c>
      <c r="AX298" s="14" t="s">
        <v>73</v>
      </c>
      <c r="AY298" s="193" t="s">
        <v>137</v>
      </c>
    </row>
    <row r="299" s="13" customFormat="1">
      <c r="A299" s="13"/>
      <c r="B299" s="184"/>
      <c r="C299" s="13"/>
      <c r="D299" s="185" t="s">
        <v>147</v>
      </c>
      <c r="E299" s="186" t="s">
        <v>1</v>
      </c>
      <c r="F299" s="187" t="s">
        <v>150</v>
      </c>
      <c r="G299" s="13"/>
      <c r="H299" s="186" t="s">
        <v>1</v>
      </c>
      <c r="I299" s="188"/>
      <c r="J299" s="13"/>
      <c r="K299" s="13"/>
      <c r="L299" s="184"/>
      <c r="M299" s="189"/>
      <c r="N299" s="190"/>
      <c r="O299" s="190"/>
      <c r="P299" s="190"/>
      <c r="Q299" s="190"/>
      <c r="R299" s="190"/>
      <c r="S299" s="190"/>
      <c r="T299" s="19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86" t="s">
        <v>147</v>
      </c>
      <c r="AU299" s="186" t="s">
        <v>146</v>
      </c>
      <c r="AV299" s="13" t="s">
        <v>80</v>
      </c>
      <c r="AW299" s="13" t="s">
        <v>30</v>
      </c>
      <c r="AX299" s="13" t="s">
        <v>73</v>
      </c>
      <c r="AY299" s="186" t="s">
        <v>137</v>
      </c>
    </row>
    <row r="300" s="14" customFormat="1">
      <c r="A300" s="14"/>
      <c r="B300" s="192"/>
      <c r="C300" s="14"/>
      <c r="D300" s="185" t="s">
        <v>147</v>
      </c>
      <c r="E300" s="193" t="s">
        <v>1</v>
      </c>
      <c r="F300" s="194" t="s">
        <v>163</v>
      </c>
      <c r="G300" s="14"/>
      <c r="H300" s="195">
        <v>10.35</v>
      </c>
      <c r="I300" s="196"/>
      <c r="J300" s="14"/>
      <c r="K300" s="14"/>
      <c r="L300" s="192"/>
      <c r="M300" s="197"/>
      <c r="N300" s="198"/>
      <c r="O300" s="198"/>
      <c r="P300" s="198"/>
      <c r="Q300" s="198"/>
      <c r="R300" s="198"/>
      <c r="S300" s="198"/>
      <c r="T300" s="199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193" t="s">
        <v>147</v>
      </c>
      <c r="AU300" s="193" t="s">
        <v>146</v>
      </c>
      <c r="AV300" s="14" t="s">
        <v>146</v>
      </c>
      <c r="AW300" s="14" t="s">
        <v>30</v>
      </c>
      <c r="AX300" s="14" t="s">
        <v>73</v>
      </c>
      <c r="AY300" s="193" t="s">
        <v>137</v>
      </c>
    </row>
    <row r="301" s="15" customFormat="1">
      <c r="A301" s="15"/>
      <c r="B301" s="200"/>
      <c r="C301" s="15"/>
      <c r="D301" s="185" t="s">
        <v>147</v>
      </c>
      <c r="E301" s="201" t="s">
        <v>1</v>
      </c>
      <c r="F301" s="202" t="s">
        <v>152</v>
      </c>
      <c r="G301" s="15"/>
      <c r="H301" s="203">
        <v>31.710000000000001</v>
      </c>
      <c r="I301" s="204"/>
      <c r="J301" s="15"/>
      <c r="K301" s="15"/>
      <c r="L301" s="200"/>
      <c r="M301" s="205"/>
      <c r="N301" s="206"/>
      <c r="O301" s="206"/>
      <c r="P301" s="206"/>
      <c r="Q301" s="206"/>
      <c r="R301" s="206"/>
      <c r="S301" s="206"/>
      <c r="T301" s="207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01" t="s">
        <v>147</v>
      </c>
      <c r="AU301" s="201" t="s">
        <v>146</v>
      </c>
      <c r="AV301" s="15" t="s">
        <v>145</v>
      </c>
      <c r="AW301" s="15" t="s">
        <v>30</v>
      </c>
      <c r="AX301" s="15" t="s">
        <v>80</v>
      </c>
      <c r="AY301" s="201" t="s">
        <v>137</v>
      </c>
    </row>
    <row r="302" s="2" customFormat="1" ht="37.8" customHeight="1">
      <c r="A302" s="37"/>
      <c r="B302" s="170"/>
      <c r="C302" s="171" t="s">
        <v>363</v>
      </c>
      <c r="D302" s="171" t="s">
        <v>140</v>
      </c>
      <c r="E302" s="172" t="s">
        <v>364</v>
      </c>
      <c r="F302" s="173" t="s">
        <v>365</v>
      </c>
      <c r="G302" s="174" t="s">
        <v>143</v>
      </c>
      <c r="H302" s="175">
        <v>31.710000000000001</v>
      </c>
      <c r="I302" s="176"/>
      <c r="J302" s="177">
        <f>ROUND(I302*H302,2)</f>
        <v>0</v>
      </c>
      <c r="K302" s="173" t="s">
        <v>144</v>
      </c>
      <c r="L302" s="38"/>
      <c r="M302" s="178" t="s">
        <v>1</v>
      </c>
      <c r="N302" s="179" t="s">
        <v>39</v>
      </c>
      <c r="O302" s="76"/>
      <c r="P302" s="180">
        <f>O302*H302</f>
        <v>0</v>
      </c>
      <c r="Q302" s="180">
        <v>0</v>
      </c>
      <c r="R302" s="180">
        <f>Q302*H302</f>
        <v>0</v>
      </c>
      <c r="S302" s="180">
        <v>0</v>
      </c>
      <c r="T302" s="181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82" t="s">
        <v>188</v>
      </c>
      <c r="AT302" s="182" t="s">
        <v>140</v>
      </c>
      <c r="AU302" s="182" t="s">
        <v>146</v>
      </c>
      <c r="AY302" s="18" t="s">
        <v>137</v>
      </c>
      <c r="BE302" s="183">
        <f>IF(N302="základní",J302,0)</f>
        <v>0</v>
      </c>
      <c r="BF302" s="183">
        <f>IF(N302="snížená",J302,0)</f>
        <v>0</v>
      </c>
      <c r="BG302" s="183">
        <f>IF(N302="zákl. přenesená",J302,0)</f>
        <v>0</v>
      </c>
      <c r="BH302" s="183">
        <f>IF(N302="sníž. přenesená",J302,0)</f>
        <v>0</v>
      </c>
      <c r="BI302" s="183">
        <f>IF(N302="nulová",J302,0)</f>
        <v>0</v>
      </c>
      <c r="BJ302" s="18" t="s">
        <v>146</v>
      </c>
      <c r="BK302" s="183">
        <f>ROUND(I302*H302,2)</f>
        <v>0</v>
      </c>
      <c r="BL302" s="18" t="s">
        <v>188</v>
      </c>
      <c r="BM302" s="182" t="s">
        <v>366</v>
      </c>
    </row>
    <row r="303" s="13" customFormat="1">
      <c r="A303" s="13"/>
      <c r="B303" s="184"/>
      <c r="C303" s="13"/>
      <c r="D303" s="185" t="s">
        <v>147</v>
      </c>
      <c r="E303" s="186" t="s">
        <v>1</v>
      </c>
      <c r="F303" s="187" t="s">
        <v>161</v>
      </c>
      <c r="G303" s="13"/>
      <c r="H303" s="186" t="s">
        <v>1</v>
      </c>
      <c r="I303" s="188"/>
      <c r="J303" s="13"/>
      <c r="K303" s="13"/>
      <c r="L303" s="184"/>
      <c r="M303" s="189"/>
      <c r="N303" s="190"/>
      <c r="O303" s="190"/>
      <c r="P303" s="190"/>
      <c r="Q303" s="190"/>
      <c r="R303" s="190"/>
      <c r="S303" s="190"/>
      <c r="T303" s="19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86" t="s">
        <v>147</v>
      </c>
      <c r="AU303" s="186" t="s">
        <v>146</v>
      </c>
      <c r="AV303" s="13" t="s">
        <v>80</v>
      </c>
      <c r="AW303" s="13" t="s">
        <v>30</v>
      </c>
      <c r="AX303" s="13" t="s">
        <v>73</v>
      </c>
      <c r="AY303" s="186" t="s">
        <v>137</v>
      </c>
    </row>
    <row r="304" s="13" customFormat="1">
      <c r="A304" s="13"/>
      <c r="B304" s="184"/>
      <c r="C304" s="13"/>
      <c r="D304" s="185" t="s">
        <v>147</v>
      </c>
      <c r="E304" s="186" t="s">
        <v>1</v>
      </c>
      <c r="F304" s="187" t="s">
        <v>148</v>
      </c>
      <c r="G304" s="13"/>
      <c r="H304" s="186" t="s">
        <v>1</v>
      </c>
      <c r="I304" s="188"/>
      <c r="J304" s="13"/>
      <c r="K304" s="13"/>
      <c r="L304" s="184"/>
      <c r="M304" s="189"/>
      <c r="N304" s="190"/>
      <c r="O304" s="190"/>
      <c r="P304" s="190"/>
      <c r="Q304" s="190"/>
      <c r="R304" s="190"/>
      <c r="S304" s="190"/>
      <c r="T304" s="19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86" t="s">
        <v>147</v>
      </c>
      <c r="AU304" s="186" t="s">
        <v>146</v>
      </c>
      <c r="AV304" s="13" t="s">
        <v>80</v>
      </c>
      <c r="AW304" s="13" t="s">
        <v>30</v>
      </c>
      <c r="AX304" s="13" t="s">
        <v>73</v>
      </c>
      <c r="AY304" s="186" t="s">
        <v>137</v>
      </c>
    </row>
    <row r="305" s="14" customFormat="1">
      <c r="A305" s="14"/>
      <c r="B305" s="192"/>
      <c r="C305" s="14"/>
      <c r="D305" s="185" t="s">
        <v>147</v>
      </c>
      <c r="E305" s="193" t="s">
        <v>1</v>
      </c>
      <c r="F305" s="194" t="s">
        <v>162</v>
      </c>
      <c r="G305" s="14"/>
      <c r="H305" s="195">
        <v>21.359999999999999</v>
      </c>
      <c r="I305" s="196"/>
      <c r="J305" s="14"/>
      <c r="K305" s="14"/>
      <c r="L305" s="192"/>
      <c r="M305" s="197"/>
      <c r="N305" s="198"/>
      <c r="O305" s="198"/>
      <c r="P305" s="198"/>
      <c r="Q305" s="198"/>
      <c r="R305" s="198"/>
      <c r="S305" s="198"/>
      <c r="T305" s="19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193" t="s">
        <v>147</v>
      </c>
      <c r="AU305" s="193" t="s">
        <v>146</v>
      </c>
      <c r="AV305" s="14" t="s">
        <v>146</v>
      </c>
      <c r="AW305" s="14" t="s">
        <v>30</v>
      </c>
      <c r="AX305" s="14" t="s">
        <v>73</v>
      </c>
      <c r="AY305" s="193" t="s">
        <v>137</v>
      </c>
    </row>
    <row r="306" s="13" customFormat="1">
      <c r="A306" s="13"/>
      <c r="B306" s="184"/>
      <c r="C306" s="13"/>
      <c r="D306" s="185" t="s">
        <v>147</v>
      </c>
      <c r="E306" s="186" t="s">
        <v>1</v>
      </c>
      <c r="F306" s="187" t="s">
        <v>150</v>
      </c>
      <c r="G306" s="13"/>
      <c r="H306" s="186" t="s">
        <v>1</v>
      </c>
      <c r="I306" s="188"/>
      <c r="J306" s="13"/>
      <c r="K306" s="13"/>
      <c r="L306" s="184"/>
      <c r="M306" s="189"/>
      <c r="N306" s="190"/>
      <c r="O306" s="190"/>
      <c r="P306" s="190"/>
      <c r="Q306" s="190"/>
      <c r="R306" s="190"/>
      <c r="S306" s="190"/>
      <c r="T306" s="19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86" t="s">
        <v>147</v>
      </c>
      <c r="AU306" s="186" t="s">
        <v>146</v>
      </c>
      <c r="AV306" s="13" t="s">
        <v>80</v>
      </c>
      <c r="AW306" s="13" t="s">
        <v>30</v>
      </c>
      <c r="AX306" s="13" t="s">
        <v>73</v>
      </c>
      <c r="AY306" s="186" t="s">
        <v>137</v>
      </c>
    </row>
    <row r="307" s="14" customFormat="1">
      <c r="A307" s="14"/>
      <c r="B307" s="192"/>
      <c r="C307" s="14"/>
      <c r="D307" s="185" t="s">
        <v>147</v>
      </c>
      <c r="E307" s="193" t="s">
        <v>1</v>
      </c>
      <c r="F307" s="194" t="s">
        <v>163</v>
      </c>
      <c r="G307" s="14"/>
      <c r="H307" s="195">
        <v>10.35</v>
      </c>
      <c r="I307" s="196"/>
      <c r="J307" s="14"/>
      <c r="K307" s="14"/>
      <c r="L307" s="192"/>
      <c r="M307" s="197"/>
      <c r="N307" s="198"/>
      <c r="O307" s="198"/>
      <c r="P307" s="198"/>
      <c r="Q307" s="198"/>
      <c r="R307" s="198"/>
      <c r="S307" s="198"/>
      <c r="T307" s="199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193" t="s">
        <v>147</v>
      </c>
      <c r="AU307" s="193" t="s">
        <v>146</v>
      </c>
      <c r="AV307" s="14" t="s">
        <v>146</v>
      </c>
      <c r="AW307" s="14" t="s">
        <v>30</v>
      </c>
      <c r="AX307" s="14" t="s">
        <v>73</v>
      </c>
      <c r="AY307" s="193" t="s">
        <v>137</v>
      </c>
    </row>
    <row r="308" s="15" customFormat="1">
      <c r="A308" s="15"/>
      <c r="B308" s="200"/>
      <c r="C308" s="15"/>
      <c r="D308" s="185" t="s">
        <v>147</v>
      </c>
      <c r="E308" s="201" t="s">
        <v>1</v>
      </c>
      <c r="F308" s="202" t="s">
        <v>152</v>
      </c>
      <c r="G308" s="15"/>
      <c r="H308" s="203">
        <v>31.710000000000001</v>
      </c>
      <c r="I308" s="204"/>
      <c r="J308" s="15"/>
      <c r="K308" s="15"/>
      <c r="L308" s="200"/>
      <c r="M308" s="205"/>
      <c r="N308" s="206"/>
      <c r="O308" s="206"/>
      <c r="P308" s="206"/>
      <c r="Q308" s="206"/>
      <c r="R308" s="206"/>
      <c r="S308" s="206"/>
      <c r="T308" s="207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01" t="s">
        <v>147</v>
      </c>
      <c r="AU308" s="201" t="s">
        <v>146</v>
      </c>
      <c r="AV308" s="15" t="s">
        <v>145</v>
      </c>
      <c r="AW308" s="15" t="s">
        <v>30</v>
      </c>
      <c r="AX308" s="15" t="s">
        <v>80</v>
      </c>
      <c r="AY308" s="201" t="s">
        <v>137</v>
      </c>
    </row>
    <row r="309" s="2" customFormat="1" ht="44.25" customHeight="1">
      <c r="A309" s="37"/>
      <c r="B309" s="170"/>
      <c r="C309" s="171" t="s">
        <v>265</v>
      </c>
      <c r="D309" s="171" t="s">
        <v>140</v>
      </c>
      <c r="E309" s="172" t="s">
        <v>367</v>
      </c>
      <c r="F309" s="173" t="s">
        <v>368</v>
      </c>
      <c r="G309" s="174" t="s">
        <v>143</v>
      </c>
      <c r="H309" s="175">
        <v>31.710000000000001</v>
      </c>
      <c r="I309" s="176"/>
      <c r="J309" s="177">
        <f>ROUND(I309*H309,2)</f>
        <v>0</v>
      </c>
      <c r="K309" s="173" t="s">
        <v>144</v>
      </c>
      <c r="L309" s="38"/>
      <c r="M309" s="178" t="s">
        <v>1</v>
      </c>
      <c r="N309" s="179" t="s">
        <v>39</v>
      </c>
      <c r="O309" s="76"/>
      <c r="P309" s="180">
        <f>O309*H309</f>
        <v>0</v>
      </c>
      <c r="Q309" s="180">
        <v>0</v>
      </c>
      <c r="R309" s="180">
        <f>Q309*H309</f>
        <v>0</v>
      </c>
      <c r="S309" s="180">
        <v>0</v>
      </c>
      <c r="T309" s="181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82" t="s">
        <v>188</v>
      </c>
      <c r="AT309" s="182" t="s">
        <v>140</v>
      </c>
      <c r="AU309" s="182" t="s">
        <v>146</v>
      </c>
      <c r="AY309" s="18" t="s">
        <v>137</v>
      </c>
      <c r="BE309" s="183">
        <f>IF(N309="základní",J309,0)</f>
        <v>0</v>
      </c>
      <c r="BF309" s="183">
        <f>IF(N309="snížená",J309,0)</f>
        <v>0</v>
      </c>
      <c r="BG309" s="183">
        <f>IF(N309="zákl. přenesená",J309,0)</f>
        <v>0</v>
      </c>
      <c r="BH309" s="183">
        <f>IF(N309="sníž. přenesená",J309,0)</f>
        <v>0</v>
      </c>
      <c r="BI309" s="183">
        <f>IF(N309="nulová",J309,0)</f>
        <v>0</v>
      </c>
      <c r="BJ309" s="18" t="s">
        <v>146</v>
      </c>
      <c r="BK309" s="183">
        <f>ROUND(I309*H309,2)</f>
        <v>0</v>
      </c>
      <c r="BL309" s="18" t="s">
        <v>188</v>
      </c>
      <c r="BM309" s="182" t="s">
        <v>369</v>
      </c>
    </row>
    <row r="310" s="13" customFormat="1">
      <c r="A310" s="13"/>
      <c r="B310" s="184"/>
      <c r="C310" s="13"/>
      <c r="D310" s="185" t="s">
        <v>147</v>
      </c>
      <c r="E310" s="186" t="s">
        <v>1</v>
      </c>
      <c r="F310" s="187" t="s">
        <v>161</v>
      </c>
      <c r="G310" s="13"/>
      <c r="H310" s="186" t="s">
        <v>1</v>
      </c>
      <c r="I310" s="188"/>
      <c r="J310" s="13"/>
      <c r="K310" s="13"/>
      <c r="L310" s="184"/>
      <c r="M310" s="189"/>
      <c r="N310" s="190"/>
      <c r="O310" s="190"/>
      <c r="P310" s="190"/>
      <c r="Q310" s="190"/>
      <c r="R310" s="190"/>
      <c r="S310" s="190"/>
      <c r="T310" s="19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86" t="s">
        <v>147</v>
      </c>
      <c r="AU310" s="186" t="s">
        <v>146</v>
      </c>
      <c r="AV310" s="13" t="s">
        <v>80</v>
      </c>
      <c r="AW310" s="13" t="s">
        <v>30</v>
      </c>
      <c r="AX310" s="13" t="s">
        <v>73</v>
      </c>
      <c r="AY310" s="186" t="s">
        <v>137</v>
      </c>
    </row>
    <row r="311" s="13" customFormat="1">
      <c r="A311" s="13"/>
      <c r="B311" s="184"/>
      <c r="C311" s="13"/>
      <c r="D311" s="185" t="s">
        <v>147</v>
      </c>
      <c r="E311" s="186" t="s">
        <v>1</v>
      </c>
      <c r="F311" s="187" t="s">
        <v>148</v>
      </c>
      <c r="G311" s="13"/>
      <c r="H311" s="186" t="s">
        <v>1</v>
      </c>
      <c r="I311" s="188"/>
      <c r="J311" s="13"/>
      <c r="K311" s="13"/>
      <c r="L311" s="184"/>
      <c r="M311" s="189"/>
      <c r="N311" s="190"/>
      <c r="O311" s="190"/>
      <c r="P311" s="190"/>
      <c r="Q311" s="190"/>
      <c r="R311" s="190"/>
      <c r="S311" s="190"/>
      <c r="T311" s="19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86" t="s">
        <v>147</v>
      </c>
      <c r="AU311" s="186" t="s">
        <v>146</v>
      </c>
      <c r="AV311" s="13" t="s">
        <v>80</v>
      </c>
      <c r="AW311" s="13" t="s">
        <v>30</v>
      </c>
      <c r="AX311" s="13" t="s">
        <v>73</v>
      </c>
      <c r="AY311" s="186" t="s">
        <v>137</v>
      </c>
    </row>
    <row r="312" s="14" customFormat="1">
      <c r="A312" s="14"/>
      <c r="B312" s="192"/>
      <c r="C312" s="14"/>
      <c r="D312" s="185" t="s">
        <v>147</v>
      </c>
      <c r="E312" s="193" t="s">
        <v>1</v>
      </c>
      <c r="F312" s="194" t="s">
        <v>162</v>
      </c>
      <c r="G312" s="14"/>
      <c r="H312" s="195">
        <v>21.359999999999999</v>
      </c>
      <c r="I312" s="196"/>
      <c r="J312" s="14"/>
      <c r="K312" s="14"/>
      <c r="L312" s="192"/>
      <c r="M312" s="197"/>
      <c r="N312" s="198"/>
      <c r="O312" s="198"/>
      <c r="P312" s="198"/>
      <c r="Q312" s="198"/>
      <c r="R312" s="198"/>
      <c r="S312" s="198"/>
      <c r="T312" s="19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193" t="s">
        <v>147</v>
      </c>
      <c r="AU312" s="193" t="s">
        <v>146</v>
      </c>
      <c r="AV312" s="14" t="s">
        <v>146</v>
      </c>
      <c r="AW312" s="14" t="s">
        <v>30</v>
      </c>
      <c r="AX312" s="14" t="s">
        <v>73</v>
      </c>
      <c r="AY312" s="193" t="s">
        <v>137</v>
      </c>
    </row>
    <row r="313" s="13" customFormat="1">
      <c r="A313" s="13"/>
      <c r="B313" s="184"/>
      <c r="C313" s="13"/>
      <c r="D313" s="185" t="s">
        <v>147</v>
      </c>
      <c r="E313" s="186" t="s">
        <v>1</v>
      </c>
      <c r="F313" s="187" t="s">
        <v>150</v>
      </c>
      <c r="G313" s="13"/>
      <c r="H313" s="186" t="s">
        <v>1</v>
      </c>
      <c r="I313" s="188"/>
      <c r="J313" s="13"/>
      <c r="K313" s="13"/>
      <c r="L313" s="184"/>
      <c r="M313" s="189"/>
      <c r="N313" s="190"/>
      <c r="O313" s="190"/>
      <c r="P313" s="190"/>
      <c r="Q313" s="190"/>
      <c r="R313" s="190"/>
      <c r="S313" s="190"/>
      <c r="T313" s="19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86" t="s">
        <v>147</v>
      </c>
      <c r="AU313" s="186" t="s">
        <v>146</v>
      </c>
      <c r="AV313" s="13" t="s">
        <v>80</v>
      </c>
      <c r="AW313" s="13" t="s">
        <v>30</v>
      </c>
      <c r="AX313" s="13" t="s">
        <v>73</v>
      </c>
      <c r="AY313" s="186" t="s">
        <v>137</v>
      </c>
    </row>
    <row r="314" s="14" customFormat="1">
      <c r="A314" s="14"/>
      <c r="B314" s="192"/>
      <c r="C314" s="14"/>
      <c r="D314" s="185" t="s">
        <v>147</v>
      </c>
      <c r="E314" s="193" t="s">
        <v>1</v>
      </c>
      <c r="F314" s="194" t="s">
        <v>163</v>
      </c>
      <c r="G314" s="14"/>
      <c r="H314" s="195">
        <v>10.35</v>
      </c>
      <c r="I314" s="196"/>
      <c r="J314" s="14"/>
      <c r="K314" s="14"/>
      <c r="L314" s="192"/>
      <c r="M314" s="197"/>
      <c r="N314" s="198"/>
      <c r="O314" s="198"/>
      <c r="P314" s="198"/>
      <c r="Q314" s="198"/>
      <c r="R314" s="198"/>
      <c r="S314" s="198"/>
      <c r="T314" s="19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193" t="s">
        <v>147</v>
      </c>
      <c r="AU314" s="193" t="s">
        <v>146</v>
      </c>
      <c r="AV314" s="14" t="s">
        <v>146</v>
      </c>
      <c r="AW314" s="14" t="s">
        <v>30</v>
      </c>
      <c r="AX314" s="14" t="s">
        <v>73</v>
      </c>
      <c r="AY314" s="193" t="s">
        <v>137</v>
      </c>
    </row>
    <row r="315" s="15" customFormat="1">
      <c r="A315" s="15"/>
      <c r="B315" s="200"/>
      <c r="C315" s="15"/>
      <c r="D315" s="185" t="s">
        <v>147</v>
      </c>
      <c r="E315" s="201" t="s">
        <v>1</v>
      </c>
      <c r="F315" s="202" t="s">
        <v>152</v>
      </c>
      <c r="G315" s="15"/>
      <c r="H315" s="203">
        <v>31.710000000000001</v>
      </c>
      <c r="I315" s="204"/>
      <c r="J315" s="15"/>
      <c r="K315" s="15"/>
      <c r="L315" s="200"/>
      <c r="M315" s="205"/>
      <c r="N315" s="206"/>
      <c r="O315" s="206"/>
      <c r="P315" s="206"/>
      <c r="Q315" s="206"/>
      <c r="R315" s="206"/>
      <c r="S315" s="206"/>
      <c r="T315" s="207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01" t="s">
        <v>147</v>
      </c>
      <c r="AU315" s="201" t="s">
        <v>146</v>
      </c>
      <c r="AV315" s="15" t="s">
        <v>145</v>
      </c>
      <c r="AW315" s="15" t="s">
        <v>30</v>
      </c>
      <c r="AX315" s="15" t="s">
        <v>80</v>
      </c>
      <c r="AY315" s="201" t="s">
        <v>137</v>
      </c>
    </row>
    <row r="316" s="2" customFormat="1" ht="37.8" customHeight="1">
      <c r="A316" s="37"/>
      <c r="B316" s="170"/>
      <c r="C316" s="171" t="s">
        <v>370</v>
      </c>
      <c r="D316" s="171" t="s">
        <v>140</v>
      </c>
      <c r="E316" s="172" t="s">
        <v>371</v>
      </c>
      <c r="F316" s="173" t="s">
        <v>372</v>
      </c>
      <c r="G316" s="174" t="s">
        <v>143</v>
      </c>
      <c r="H316" s="175">
        <v>110.19</v>
      </c>
      <c r="I316" s="176"/>
      <c r="J316" s="177">
        <f>ROUND(I316*H316,2)</f>
        <v>0</v>
      </c>
      <c r="K316" s="173" t="s">
        <v>144</v>
      </c>
      <c r="L316" s="38"/>
      <c r="M316" s="178" t="s">
        <v>1</v>
      </c>
      <c r="N316" s="179" t="s">
        <v>39</v>
      </c>
      <c r="O316" s="76"/>
      <c r="P316" s="180">
        <f>O316*H316</f>
        <v>0</v>
      </c>
      <c r="Q316" s="180">
        <v>0</v>
      </c>
      <c r="R316" s="180">
        <f>Q316*H316</f>
        <v>0</v>
      </c>
      <c r="S316" s="180">
        <v>0</v>
      </c>
      <c r="T316" s="181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82" t="s">
        <v>188</v>
      </c>
      <c r="AT316" s="182" t="s">
        <v>140</v>
      </c>
      <c r="AU316" s="182" t="s">
        <v>146</v>
      </c>
      <c r="AY316" s="18" t="s">
        <v>137</v>
      </c>
      <c r="BE316" s="183">
        <f>IF(N316="základní",J316,0)</f>
        <v>0</v>
      </c>
      <c r="BF316" s="183">
        <f>IF(N316="snížená",J316,0)</f>
        <v>0</v>
      </c>
      <c r="BG316" s="183">
        <f>IF(N316="zákl. přenesená",J316,0)</f>
        <v>0</v>
      </c>
      <c r="BH316" s="183">
        <f>IF(N316="sníž. přenesená",J316,0)</f>
        <v>0</v>
      </c>
      <c r="BI316" s="183">
        <f>IF(N316="nulová",J316,0)</f>
        <v>0</v>
      </c>
      <c r="BJ316" s="18" t="s">
        <v>146</v>
      </c>
      <c r="BK316" s="183">
        <f>ROUND(I316*H316,2)</f>
        <v>0</v>
      </c>
      <c r="BL316" s="18" t="s">
        <v>188</v>
      </c>
      <c r="BM316" s="182" t="s">
        <v>373</v>
      </c>
    </row>
    <row r="317" s="13" customFormat="1">
      <c r="A317" s="13"/>
      <c r="B317" s="184"/>
      <c r="C317" s="13"/>
      <c r="D317" s="185" t="s">
        <v>147</v>
      </c>
      <c r="E317" s="186" t="s">
        <v>1</v>
      </c>
      <c r="F317" s="187" t="s">
        <v>374</v>
      </c>
      <c r="G317" s="13"/>
      <c r="H317" s="186" t="s">
        <v>1</v>
      </c>
      <c r="I317" s="188"/>
      <c r="J317" s="13"/>
      <c r="K317" s="13"/>
      <c r="L317" s="184"/>
      <c r="M317" s="189"/>
      <c r="N317" s="190"/>
      <c r="O317" s="190"/>
      <c r="P317" s="190"/>
      <c r="Q317" s="190"/>
      <c r="R317" s="190"/>
      <c r="S317" s="190"/>
      <c r="T317" s="19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186" t="s">
        <v>147</v>
      </c>
      <c r="AU317" s="186" t="s">
        <v>146</v>
      </c>
      <c r="AV317" s="13" t="s">
        <v>80</v>
      </c>
      <c r="AW317" s="13" t="s">
        <v>30</v>
      </c>
      <c r="AX317" s="13" t="s">
        <v>73</v>
      </c>
      <c r="AY317" s="186" t="s">
        <v>137</v>
      </c>
    </row>
    <row r="318" s="13" customFormat="1">
      <c r="A318" s="13"/>
      <c r="B318" s="184"/>
      <c r="C318" s="13"/>
      <c r="D318" s="185" t="s">
        <v>147</v>
      </c>
      <c r="E318" s="186" t="s">
        <v>1</v>
      </c>
      <c r="F318" s="187" t="s">
        <v>148</v>
      </c>
      <c r="G318" s="13"/>
      <c r="H318" s="186" t="s">
        <v>1</v>
      </c>
      <c r="I318" s="188"/>
      <c r="J318" s="13"/>
      <c r="K318" s="13"/>
      <c r="L318" s="184"/>
      <c r="M318" s="189"/>
      <c r="N318" s="190"/>
      <c r="O318" s="190"/>
      <c r="P318" s="190"/>
      <c r="Q318" s="190"/>
      <c r="R318" s="190"/>
      <c r="S318" s="190"/>
      <c r="T318" s="19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86" t="s">
        <v>147</v>
      </c>
      <c r="AU318" s="186" t="s">
        <v>146</v>
      </c>
      <c r="AV318" s="13" t="s">
        <v>80</v>
      </c>
      <c r="AW318" s="13" t="s">
        <v>30</v>
      </c>
      <c r="AX318" s="13" t="s">
        <v>73</v>
      </c>
      <c r="AY318" s="186" t="s">
        <v>137</v>
      </c>
    </row>
    <row r="319" s="14" customFormat="1">
      <c r="A319" s="14"/>
      <c r="B319" s="192"/>
      <c r="C319" s="14"/>
      <c r="D319" s="185" t="s">
        <v>147</v>
      </c>
      <c r="E319" s="193" t="s">
        <v>1</v>
      </c>
      <c r="F319" s="194" t="s">
        <v>149</v>
      </c>
      <c r="G319" s="14"/>
      <c r="H319" s="195">
        <v>75.599999999999994</v>
      </c>
      <c r="I319" s="196"/>
      <c r="J319" s="14"/>
      <c r="K319" s="14"/>
      <c r="L319" s="192"/>
      <c r="M319" s="197"/>
      <c r="N319" s="198"/>
      <c r="O319" s="198"/>
      <c r="P319" s="198"/>
      <c r="Q319" s="198"/>
      <c r="R319" s="198"/>
      <c r="S319" s="198"/>
      <c r="T319" s="199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193" t="s">
        <v>147</v>
      </c>
      <c r="AU319" s="193" t="s">
        <v>146</v>
      </c>
      <c r="AV319" s="14" t="s">
        <v>146</v>
      </c>
      <c r="AW319" s="14" t="s">
        <v>30</v>
      </c>
      <c r="AX319" s="14" t="s">
        <v>73</v>
      </c>
      <c r="AY319" s="193" t="s">
        <v>137</v>
      </c>
    </row>
    <row r="320" s="13" customFormat="1">
      <c r="A320" s="13"/>
      <c r="B320" s="184"/>
      <c r="C320" s="13"/>
      <c r="D320" s="185" t="s">
        <v>147</v>
      </c>
      <c r="E320" s="186" t="s">
        <v>1</v>
      </c>
      <c r="F320" s="187" t="s">
        <v>150</v>
      </c>
      <c r="G320" s="13"/>
      <c r="H320" s="186" t="s">
        <v>1</v>
      </c>
      <c r="I320" s="188"/>
      <c r="J320" s="13"/>
      <c r="K320" s="13"/>
      <c r="L320" s="184"/>
      <c r="M320" s="189"/>
      <c r="N320" s="190"/>
      <c r="O320" s="190"/>
      <c r="P320" s="190"/>
      <c r="Q320" s="190"/>
      <c r="R320" s="190"/>
      <c r="S320" s="190"/>
      <c r="T320" s="19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86" t="s">
        <v>147</v>
      </c>
      <c r="AU320" s="186" t="s">
        <v>146</v>
      </c>
      <c r="AV320" s="13" t="s">
        <v>80</v>
      </c>
      <c r="AW320" s="13" t="s">
        <v>30</v>
      </c>
      <c r="AX320" s="13" t="s">
        <v>73</v>
      </c>
      <c r="AY320" s="186" t="s">
        <v>137</v>
      </c>
    </row>
    <row r="321" s="14" customFormat="1">
      <c r="A321" s="14"/>
      <c r="B321" s="192"/>
      <c r="C321" s="14"/>
      <c r="D321" s="185" t="s">
        <v>147</v>
      </c>
      <c r="E321" s="193" t="s">
        <v>1</v>
      </c>
      <c r="F321" s="194" t="s">
        <v>151</v>
      </c>
      <c r="G321" s="14"/>
      <c r="H321" s="195">
        <v>34.590000000000003</v>
      </c>
      <c r="I321" s="196"/>
      <c r="J321" s="14"/>
      <c r="K321" s="14"/>
      <c r="L321" s="192"/>
      <c r="M321" s="197"/>
      <c r="N321" s="198"/>
      <c r="O321" s="198"/>
      <c r="P321" s="198"/>
      <c r="Q321" s="198"/>
      <c r="R321" s="198"/>
      <c r="S321" s="198"/>
      <c r="T321" s="199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193" t="s">
        <v>147</v>
      </c>
      <c r="AU321" s="193" t="s">
        <v>146</v>
      </c>
      <c r="AV321" s="14" t="s">
        <v>146</v>
      </c>
      <c r="AW321" s="14" t="s">
        <v>30</v>
      </c>
      <c r="AX321" s="14" t="s">
        <v>73</v>
      </c>
      <c r="AY321" s="193" t="s">
        <v>137</v>
      </c>
    </row>
    <row r="322" s="15" customFormat="1">
      <c r="A322" s="15"/>
      <c r="B322" s="200"/>
      <c r="C322" s="15"/>
      <c r="D322" s="185" t="s">
        <v>147</v>
      </c>
      <c r="E322" s="201" t="s">
        <v>1</v>
      </c>
      <c r="F322" s="202" t="s">
        <v>152</v>
      </c>
      <c r="G322" s="15"/>
      <c r="H322" s="203">
        <v>110.19</v>
      </c>
      <c r="I322" s="204"/>
      <c r="J322" s="15"/>
      <c r="K322" s="15"/>
      <c r="L322" s="200"/>
      <c r="M322" s="205"/>
      <c r="N322" s="206"/>
      <c r="O322" s="206"/>
      <c r="P322" s="206"/>
      <c r="Q322" s="206"/>
      <c r="R322" s="206"/>
      <c r="S322" s="206"/>
      <c r="T322" s="207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01" t="s">
        <v>147</v>
      </c>
      <c r="AU322" s="201" t="s">
        <v>146</v>
      </c>
      <c r="AV322" s="15" t="s">
        <v>145</v>
      </c>
      <c r="AW322" s="15" t="s">
        <v>30</v>
      </c>
      <c r="AX322" s="15" t="s">
        <v>80</v>
      </c>
      <c r="AY322" s="201" t="s">
        <v>137</v>
      </c>
    </row>
    <row r="323" s="12" customFormat="1" ht="25.92" customHeight="1">
      <c r="A323" s="12"/>
      <c r="B323" s="157"/>
      <c r="C323" s="12"/>
      <c r="D323" s="158" t="s">
        <v>72</v>
      </c>
      <c r="E323" s="159" t="s">
        <v>375</v>
      </c>
      <c r="F323" s="159" t="s">
        <v>376</v>
      </c>
      <c r="G323" s="12"/>
      <c r="H323" s="12"/>
      <c r="I323" s="160"/>
      <c r="J323" s="161">
        <f>BK323</f>
        <v>0</v>
      </c>
      <c r="K323" s="12"/>
      <c r="L323" s="157"/>
      <c r="M323" s="162"/>
      <c r="N323" s="163"/>
      <c r="O323" s="163"/>
      <c r="P323" s="164">
        <f>SUM(P324:P326)</f>
        <v>0</v>
      </c>
      <c r="Q323" s="163"/>
      <c r="R323" s="164">
        <f>SUM(R324:R326)</f>
        <v>0</v>
      </c>
      <c r="S323" s="163"/>
      <c r="T323" s="165">
        <f>SUM(T324:T326)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158" t="s">
        <v>168</v>
      </c>
      <c r="AT323" s="166" t="s">
        <v>72</v>
      </c>
      <c r="AU323" s="166" t="s">
        <v>73</v>
      </c>
      <c r="AY323" s="158" t="s">
        <v>137</v>
      </c>
      <c r="BK323" s="167">
        <f>SUM(BK324:BK326)</f>
        <v>0</v>
      </c>
    </row>
    <row r="324" s="2" customFormat="1" ht="16.5" customHeight="1">
      <c r="A324" s="37"/>
      <c r="B324" s="170"/>
      <c r="C324" s="171" t="s">
        <v>270</v>
      </c>
      <c r="D324" s="171" t="s">
        <v>140</v>
      </c>
      <c r="E324" s="172" t="s">
        <v>377</v>
      </c>
      <c r="F324" s="173" t="s">
        <v>378</v>
      </c>
      <c r="G324" s="174" t="s">
        <v>303</v>
      </c>
      <c r="H324" s="175">
        <v>1</v>
      </c>
      <c r="I324" s="176"/>
      <c r="J324" s="177">
        <f>ROUND(I324*H324,2)</f>
        <v>0</v>
      </c>
      <c r="K324" s="173" t="s">
        <v>379</v>
      </c>
      <c r="L324" s="38"/>
      <c r="M324" s="178" t="s">
        <v>1</v>
      </c>
      <c r="N324" s="179" t="s">
        <v>39</v>
      </c>
      <c r="O324" s="76"/>
      <c r="P324" s="180">
        <f>O324*H324</f>
        <v>0</v>
      </c>
      <c r="Q324" s="180">
        <v>0</v>
      </c>
      <c r="R324" s="180">
        <f>Q324*H324</f>
        <v>0</v>
      </c>
      <c r="S324" s="180">
        <v>0</v>
      </c>
      <c r="T324" s="181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82" t="s">
        <v>145</v>
      </c>
      <c r="AT324" s="182" t="s">
        <v>140</v>
      </c>
      <c r="AU324" s="182" t="s">
        <v>80</v>
      </c>
      <c r="AY324" s="18" t="s">
        <v>137</v>
      </c>
      <c r="BE324" s="183">
        <f>IF(N324="základní",J324,0)</f>
        <v>0</v>
      </c>
      <c r="BF324" s="183">
        <f>IF(N324="snížená",J324,0)</f>
        <v>0</v>
      </c>
      <c r="BG324" s="183">
        <f>IF(N324="zákl. přenesená",J324,0)</f>
        <v>0</v>
      </c>
      <c r="BH324" s="183">
        <f>IF(N324="sníž. přenesená",J324,0)</f>
        <v>0</v>
      </c>
      <c r="BI324" s="183">
        <f>IF(N324="nulová",J324,0)</f>
        <v>0</v>
      </c>
      <c r="BJ324" s="18" t="s">
        <v>146</v>
      </c>
      <c r="BK324" s="183">
        <f>ROUND(I324*H324,2)</f>
        <v>0</v>
      </c>
      <c r="BL324" s="18" t="s">
        <v>145</v>
      </c>
      <c r="BM324" s="182" t="s">
        <v>380</v>
      </c>
    </row>
    <row r="325" s="2" customFormat="1" ht="24.15" customHeight="1">
      <c r="A325" s="37"/>
      <c r="B325" s="170"/>
      <c r="C325" s="171" t="s">
        <v>381</v>
      </c>
      <c r="D325" s="171" t="s">
        <v>140</v>
      </c>
      <c r="E325" s="172" t="s">
        <v>382</v>
      </c>
      <c r="F325" s="173" t="s">
        <v>383</v>
      </c>
      <c r="G325" s="174" t="s">
        <v>384</v>
      </c>
      <c r="H325" s="175">
        <v>13</v>
      </c>
      <c r="I325" s="176"/>
      <c r="J325" s="177">
        <f>ROUND(I325*H325,2)</f>
        <v>0</v>
      </c>
      <c r="K325" s="173" t="s">
        <v>1</v>
      </c>
      <c r="L325" s="38"/>
      <c r="M325" s="178" t="s">
        <v>1</v>
      </c>
      <c r="N325" s="179" t="s">
        <v>39</v>
      </c>
      <c r="O325" s="76"/>
      <c r="P325" s="180">
        <f>O325*H325</f>
        <v>0</v>
      </c>
      <c r="Q325" s="180">
        <v>0</v>
      </c>
      <c r="R325" s="180">
        <f>Q325*H325</f>
        <v>0</v>
      </c>
      <c r="S325" s="180">
        <v>0</v>
      </c>
      <c r="T325" s="181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82" t="s">
        <v>145</v>
      </c>
      <c r="AT325" s="182" t="s">
        <v>140</v>
      </c>
      <c r="AU325" s="182" t="s">
        <v>80</v>
      </c>
      <c r="AY325" s="18" t="s">
        <v>137</v>
      </c>
      <c r="BE325" s="183">
        <f>IF(N325="základní",J325,0)</f>
        <v>0</v>
      </c>
      <c r="BF325" s="183">
        <f>IF(N325="snížená",J325,0)</f>
        <v>0</v>
      </c>
      <c r="BG325" s="183">
        <f>IF(N325="zákl. přenesená",J325,0)</f>
        <v>0</v>
      </c>
      <c r="BH325" s="183">
        <f>IF(N325="sníž. přenesená",J325,0)</f>
        <v>0</v>
      </c>
      <c r="BI325" s="183">
        <f>IF(N325="nulová",J325,0)</f>
        <v>0</v>
      </c>
      <c r="BJ325" s="18" t="s">
        <v>146</v>
      </c>
      <c r="BK325" s="183">
        <f>ROUND(I325*H325,2)</f>
        <v>0</v>
      </c>
      <c r="BL325" s="18" t="s">
        <v>145</v>
      </c>
      <c r="BM325" s="182" t="s">
        <v>385</v>
      </c>
    </row>
    <row r="326" s="2" customFormat="1" ht="24.15" customHeight="1">
      <c r="A326" s="37"/>
      <c r="B326" s="170"/>
      <c r="C326" s="171" t="s">
        <v>275</v>
      </c>
      <c r="D326" s="171" t="s">
        <v>140</v>
      </c>
      <c r="E326" s="172" t="s">
        <v>386</v>
      </c>
      <c r="F326" s="173" t="s">
        <v>387</v>
      </c>
      <c r="G326" s="174" t="s">
        <v>384</v>
      </c>
      <c r="H326" s="175">
        <v>13</v>
      </c>
      <c r="I326" s="176"/>
      <c r="J326" s="177">
        <f>ROUND(I326*H326,2)</f>
        <v>0</v>
      </c>
      <c r="K326" s="173" t="s">
        <v>1</v>
      </c>
      <c r="L326" s="38"/>
      <c r="M326" s="222" t="s">
        <v>1</v>
      </c>
      <c r="N326" s="223" t="s">
        <v>39</v>
      </c>
      <c r="O326" s="224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82" t="s">
        <v>145</v>
      </c>
      <c r="AT326" s="182" t="s">
        <v>140</v>
      </c>
      <c r="AU326" s="182" t="s">
        <v>80</v>
      </c>
      <c r="AY326" s="18" t="s">
        <v>137</v>
      </c>
      <c r="BE326" s="183">
        <f>IF(N326="základní",J326,0)</f>
        <v>0</v>
      </c>
      <c r="BF326" s="183">
        <f>IF(N326="snížená",J326,0)</f>
        <v>0</v>
      </c>
      <c r="BG326" s="183">
        <f>IF(N326="zákl. přenesená",J326,0)</f>
        <v>0</v>
      </c>
      <c r="BH326" s="183">
        <f>IF(N326="sníž. přenesená",J326,0)</f>
        <v>0</v>
      </c>
      <c r="BI326" s="183">
        <f>IF(N326="nulová",J326,0)</f>
        <v>0</v>
      </c>
      <c r="BJ326" s="18" t="s">
        <v>146</v>
      </c>
      <c r="BK326" s="183">
        <f>ROUND(I326*H326,2)</f>
        <v>0</v>
      </c>
      <c r="BL326" s="18" t="s">
        <v>145</v>
      </c>
      <c r="BM326" s="182" t="s">
        <v>388</v>
      </c>
    </row>
    <row r="327" s="2" customFormat="1" ht="6.96" customHeight="1">
      <c r="A327" s="37"/>
      <c r="B327" s="59"/>
      <c r="C327" s="60"/>
      <c r="D327" s="60"/>
      <c r="E327" s="60"/>
      <c r="F327" s="60"/>
      <c r="G327" s="60"/>
      <c r="H327" s="60"/>
      <c r="I327" s="60"/>
      <c r="J327" s="60"/>
      <c r="K327" s="60"/>
      <c r="L327" s="38"/>
      <c r="M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</row>
  </sheetData>
  <autoFilter ref="C126:K326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="1" customFormat="1" ht="24.96" customHeight="1">
      <c r="B4" s="21"/>
      <c r="D4" s="22" t="s">
        <v>103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0" t="str">
        <f>'Rekapitulace stavby'!K6</f>
        <v>Příloha č. 3, Slepý soupis prací, dodávek a služeb s výkazem výměr (2)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104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399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6. 6. 2024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ROUND(J127,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ROUND((SUM(BE127:BE327)),  2)</f>
        <v>0</v>
      </c>
      <c r="G33" s="37"/>
      <c r="H33" s="37"/>
      <c r="I33" s="127">
        <v>0.20999999999999999</v>
      </c>
      <c r="J33" s="126">
        <f>ROUND(((SUM(BE127:BE327))*I33),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ROUND((SUM(BF127:BF327)),  2)</f>
        <v>0</v>
      </c>
      <c r="G34" s="37"/>
      <c r="H34" s="37"/>
      <c r="I34" s="127">
        <v>0.12</v>
      </c>
      <c r="J34" s="126">
        <f>ROUND(((SUM(BF127:BF327))*I34),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ROUND((SUM(BG127:BG327)),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ROUND((SUM(BH127:BH327)),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ROUND((SUM(BI127:BI327)),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0" t="str">
        <f>E7</f>
        <v>Příloha č. 3, Slepý soupis prací, dodávek a služeb s výkazem výměr (2)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104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Objekt6 - 599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6. 6. 2024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107</v>
      </c>
      <c r="D94" s="128"/>
      <c r="E94" s="128"/>
      <c r="F94" s="128"/>
      <c r="G94" s="128"/>
      <c r="H94" s="128"/>
      <c r="I94" s="128"/>
      <c r="J94" s="137" t="s">
        <v>108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109</v>
      </c>
      <c r="D96" s="37"/>
      <c r="E96" s="37"/>
      <c r="F96" s="37"/>
      <c r="G96" s="37"/>
      <c r="H96" s="37"/>
      <c r="I96" s="37"/>
      <c r="J96" s="95">
        <f>J127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110</v>
      </c>
    </row>
    <row r="97" s="9" customFormat="1" ht="24.96" customHeight="1">
      <c r="A97" s="9"/>
      <c r="B97" s="139"/>
      <c r="C97" s="9"/>
      <c r="D97" s="140" t="s">
        <v>111</v>
      </c>
      <c r="E97" s="141"/>
      <c r="F97" s="141"/>
      <c r="G97" s="141"/>
      <c r="H97" s="141"/>
      <c r="I97" s="141"/>
      <c r="J97" s="142">
        <f>J128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112</v>
      </c>
      <c r="E98" s="145"/>
      <c r="F98" s="145"/>
      <c r="G98" s="145"/>
      <c r="H98" s="145"/>
      <c r="I98" s="145"/>
      <c r="J98" s="146">
        <f>J129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113</v>
      </c>
      <c r="E99" s="145"/>
      <c r="F99" s="145"/>
      <c r="G99" s="145"/>
      <c r="H99" s="145"/>
      <c r="I99" s="145"/>
      <c r="J99" s="146">
        <f>J183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114</v>
      </c>
      <c r="E100" s="145"/>
      <c r="F100" s="145"/>
      <c r="G100" s="145"/>
      <c r="H100" s="145"/>
      <c r="I100" s="145"/>
      <c r="J100" s="146">
        <f>J193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115</v>
      </c>
      <c r="E101" s="145"/>
      <c r="F101" s="145"/>
      <c r="G101" s="145"/>
      <c r="H101" s="145"/>
      <c r="I101" s="145"/>
      <c r="J101" s="146">
        <f>J198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39"/>
      <c r="C102" s="9"/>
      <c r="D102" s="140" t="s">
        <v>116</v>
      </c>
      <c r="E102" s="141"/>
      <c r="F102" s="141"/>
      <c r="G102" s="141"/>
      <c r="H102" s="141"/>
      <c r="I102" s="141"/>
      <c r="J102" s="142">
        <f>J200</f>
        <v>0</v>
      </c>
      <c r="K102" s="9"/>
      <c r="L102" s="13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43"/>
      <c r="C103" s="10"/>
      <c r="D103" s="144" t="s">
        <v>117</v>
      </c>
      <c r="E103" s="145"/>
      <c r="F103" s="145"/>
      <c r="G103" s="145"/>
      <c r="H103" s="145"/>
      <c r="I103" s="145"/>
      <c r="J103" s="146">
        <f>J201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118</v>
      </c>
      <c r="E104" s="145"/>
      <c r="F104" s="145"/>
      <c r="G104" s="145"/>
      <c r="H104" s="145"/>
      <c r="I104" s="145"/>
      <c r="J104" s="146">
        <f>J222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3"/>
      <c r="C105" s="10"/>
      <c r="D105" s="144" t="s">
        <v>119</v>
      </c>
      <c r="E105" s="145"/>
      <c r="F105" s="145"/>
      <c r="G105" s="145"/>
      <c r="H105" s="145"/>
      <c r="I105" s="145"/>
      <c r="J105" s="146">
        <f>J259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3"/>
      <c r="C106" s="10"/>
      <c r="D106" s="144" t="s">
        <v>120</v>
      </c>
      <c r="E106" s="145"/>
      <c r="F106" s="145"/>
      <c r="G106" s="145"/>
      <c r="H106" s="145"/>
      <c r="I106" s="145"/>
      <c r="J106" s="146">
        <f>J275</f>
        <v>0</v>
      </c>
      <c r="K106" s="10"/>
      <c r="L106" s="14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39"/>
      <c r="C107" s="9"/>
      <c r="D107" s="140" t="s">
        <v>121</v>
      </c>
      <c r="E107" s="141"/>
      <c r="F107" s="141"/>
      <c r="G107" s="141"/>
      <c r="H107" s="141"/>
      <c r="I107" s="141"/>
      <c r="J107" s="142">
        <f>J324</f>
        <v>0</v>
      </c>
      <c r="K107" s="9"/>
      <c r="L107" s="13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7"/>
      <c r="B108" s="38"/>
      <c r="C108" s="37"/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61"/>
      <c r="C113" s="62"/>
      <c r="D113" s="62"/>
      <c r="E113" s="62"/>
      <c r="F113" s="62"/>
      <c r="G113" s="62"/>
      <c r="H113" s="62"/>
      <c r="I113" s="62"/>
      <c r="J113" s="62"/>
      <c r="K113" s="62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122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</v>
      </c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6.25" customHeight="1">
      <c r="A117" s="37"/>
      <c r="B117" s="38"/>
      <c r="C117" s="37"/>
      <c r="D117" s="37"/>
      <c r="E117" s="120" t="str">
        <f>E7</f>
        <v>Příloha č. 3, Slepý soupis prací, dodávek a služeb s výkazem výměr (2)</v>
      </c>
      <c r="F117" s="31"/>
      <c r="G117" s="31"/>
      <c r="H117" s="31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104</v>
      </c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7"/>
      <c r="D119" s="37"/>
      <c r="E119" s="66" t="str">
        <f>E9</f>
        <v>Objekt6 - 599</v>
      </c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20</v>
      </c>
      <c r="D121" s="37"/>
      <c r="E121" s="37"/>
      <c r="F121" s="26" t="str">
        <f>F12</f>
        <v xml:space="preserve"> </v>
      </c>
      <c r="G121" s="37"/>
      <c r="H121" s="37"/>
      <c r="I121" s="31" t="s">
        <v>22</v>
      </c>
      <c r="J121" s="68" t="str">
        <f>IF(J12="","",J12)</f>
        <v>6. 6. 2024</v>
      </c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24</v>
      </c>
      <c r="D123" s="37"/>
      <c r="E123" s="37"/>
      <c r="F123" s="26" t="str">
        <f>E15</f>
        <v xml:space="preserve"> </v>
      </c>
      <c r="G123" s="37"/>
      <c r="H123" s="37"/>
      <c r="I123" s="31" t="s">
        <v>29</v>
      </c>
      <c r="J123" s="35" t="str">
        <f>E21</f>
        <v xml:space="preserve"> </v>
      </c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27</v>
      </c>
      <c r="D124" s="37"/>
      <c r="E124" s="37"/>
      <c r="F124" s="26" t="str">
        <f>IF(E18="","",E18)</f>
        <v>Vyplň údaj</v>
      </c>
      <c r="G124" s="37"/>
      <c r="H124" s="37"/>
      <c r="I124" s="31" t="s">
        <v>31</v>
      </c>
      <c r="J124" s="35" t="str">
        <f>E24</f>
        <v xml:space="preserve"> </v>
      </c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7"/>
      <c r="D125" s="37"/>
      <c r="E125" s="37"/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1" customFormat="1" ht="29.28" customHeight="1">
      <c r="A126" s="147"/>
      <c r="B126" s="148"/>
      <c r="C126" s="149" t="s">
        <v>123</v>
      </c>
      <c r="D126" s="150" t="s">
        <v>58</v>
      </c>
      <c r="E126" s="150" t="s">
        <v>54</v>
      </c>
      <c r="F126" s="150" t="s">
        <v>55</v>
      </c>
      <c r="G126" s="150" t="s">
        <v>124</v>
      </c>
      <c r="H126" s="150" t="s">
        <v>125</v>
      </c>
      <c r="I126" s="150" t="s">
        <v>126</v>
      </c>
      <c r="J126" s="150" t="s">
        <v>108</v>
      </c>
      <c r="K126" s="151" t="s">
        <v>127</v>
      </c>
      <c r="L126" s="152"/>
      <c r="M126" s="85" t="s">
        <v>1</v>
      </c>
      <c r="N126" s="86" t="s">
        <v>37</v>
      </c>
      <c r="O126" s="86" t="s">
        <v>128</v>
      </c>
      <c r="P126" s="86" t="s">
        <v>129</v>
      </c>
      <c r="Q126" s="86" t="s">
        <v>130</v>
      </c>
      <c r="R126" s="86" t="s">
        <v>131</v>
      </c>
      <c r="S126" s="86" t="s">
        <v>132</v>
      </c>
      <c r="T126" s="87" t="s">
        <v>133</v>
      </c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</row>
    <row r="127" s="2" customFormat="1" ht="22.8" customHeight="1">
      <c r="A127" s="37"/>
      <c r="B127" s="38"/>
      <c r="C127" s="92" t="s">
        <v>134</v>
      </c>
      <c r="D127" s="37"/>
      <c r="E127" s="37"/>
      <c r="F127" s="37"/>
      <c r="G127" s="37"/>
      <c r="H127" s="37"/>
      <c r="I127" s="37"/>
      <c r="J127" s="153">
        <f>BK127</f>
        <v>0</v>
      </c>
      <c r="K127" s="37"/>
      <c r="L127" s="38"/>
      <c r="M127" s="88"/>
      <c r="N127" s="72"/>
      <c r="O127" s="89"/>
      <c r="P127" s="154">
        <f>P128+P200+P324</f>
        <v>0</v>
      </c>
      <c r="Q127" s="89"/>
      <c r="R127" s="154">
        <f>R128+R200+R324</f>
        <v>0</v>
      </c>
      <c r="S127" s="89"/>
      <c r="T127" s="155">
        <f>T128+T200+T324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8" t="s">
        <v>72</v>
      </c>
      <c r="AU127" s="18" t="s">
        <v>110</v>
      </c>
      <c r="BK127" s="156">
        <f>BK128+BK200+BK324</f>
        <v>0</v>
      </c>
    </row>
    <row r="128" s="12" customFormat="1" ht="25.92" customHeight="1">
      <c r="A128" s="12"/>
      <c r="B128" s="157"/>
      <c r="C128" s="12"/>
      <c r="D128" s="158" t="s">
        <v>72</v>
      </c>
      <c r="E128" s="159" t="s">
        <v>135</v>
      </c>
      <c r="F128" s="159" t="s">
        <v>136</v>
      </c>
      <c r="G128" s="12"/>
      <c r="H128" s="12"/>
      <c r="I128" s="160"/>
      <c r="J128" s="161">
        <f>BK128</f>
        <v>0</v>
      </c>
      <c r="K128" s="12"/>
      <c r="L128" s="157"/>
      <c r="M128" s="162"/>
      <c r="N128" s="163"/>
      <c r="O128" s="163"/>
      <c r="P128" s="164">
        <f>P129+P183+P193+P198</f>
        <v>0</v>
      </c>
      <c r="Q128" s="163"/>
      <c r="R128" s="164">
        <f>R129+R183+R193+R198</f>
        <v>0</v>
      </c>
      <c r="S128" s="163"/>
      <c r="T128" s="165">
        <f>T129+T183+T193+T198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8" t="s">
        <v>80</v>
      </c>
      <c r="AT128" s="166" t="s">
        <v>72</v>
      </c>
      <c r="AU128" s="166" t="s">
        <v>73</v>
      </c>
      <c r="AY128" s="158" t="s">
        <v>137</v>
      </c>
      <c r="BK128" s="167">
        <f>BK129+BK183+BK193+BK198</f>
        <v>0</v>
      </c>
    </row>
    <row r="129" s="12" customFormat="1" ht="22.8" customHeight="1">
      <c r="A129" s="12"/>
      <c r="B129" s="157"/>
      <c r="C129" s="12"/>
      <c r="D129" s="158" t="s">
        <v>72</v>
      </c>
      <c r="E129" s="168" t="s">
        <v>138</v>
      </c>
      <c r="F129" s="168" t="s">
        <v>139</v>
      </c>
      <c r="G129" s="12"/>
      <c r="H129" s="12"/>
      <c r="I129" s="160"/>
      <c r="J129" s="169">
        <f>BK129</f>
        <v>0</v>
      </c>
      <c r="K129" s="12"/>
      <c r="L129" s="157"/>
      <c r="M129" s="162"/>
      <c r="N129" s="163"/>
      <c r="O129" s="163"/>
      <c r="P129" s="164">
        <f>SUM(P130:P182)</f>
        <v>0</v>
      </c>
      <c r="Q129" s="163"/>
      <c r="R129" s="164">
        <f>SUM(R130:R182)</f>
        <v>0</v>
      </c>
      <c r="S129" s="163"/>
      <c r="T129" s="165">
        <f>SUM(T130:T182)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8" t="s">
        <v>80</v>
      </c>
      <c r="AT129" s="166" t="s">
        <v>72</v>
      </c>
      <c r="AU129" s="166" t="s">
        <v>80</v>
      </c>
      <c r="AY129" s="158" t="s">
        <v>137</v>
      </c>
      <c r="BK129" s="167">
        <f>SUM(BK130:BK182)</f>
        <v>0</v>
      </c>
    </row>
    <row r="130" s="2" customFormat="1" ht="44.25" customHeight="1">
      <c r="A130" s="37"/>
      <c r="B130" s="170"/>
      <c r="C130" s="171" t="s">
        <v>80</v>
      </c>
      <c r="D130" s="171" t="s">
        <v>140</v>
      </c>
      <c r="E130" s="172" t="s">
        <v>153</v>
      </c>
      <c r="F130" s="173" t="s">
        <v>154</v>
      </c>
      <c r="G130" s="174" t="s">
        <v>155</v>
      </c>
      <c r="H130" s="175">
        <v>44</v>
      </c>
      <c r="I130" s="176"/>
      <c r="J130" s="177">
        <f>ROUND(I130*H130,2)</f>
        <v>0</v>
      </c>
      <c r="K130" s="173" t="s">
        <v>144</v>
      </c>
      <c r="L130" s="38"/>
      <c r="M130" s="178" t="s">
        <v>1</v>
      </c>
      <c r="N130" s="179" t="s">
        <v>39</v>
      </c>
      <c r="O130" s="76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2" t="s">
        <v>145</v>
      </c>
      <c r="AT130" s="182" t="s">
        <v>140</v>
      </c>
      <c r="AU130" s="182" t="s">
        <v>146</v>
      </c>
      <c r="AY130" s="18" t="s">
        <v>137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8" t="s">
        <v>146</v>
      </c>
      <c r="BK130" s="183">
        <f>ROUND(I130*H130,2)</f>
        <v>0</v>
      </c>
      <c r="BL130" s="18" t="s">
        <v>145</v>
      </c>
      <c r="BM130" s="182" t="s">
        <v>146</v>
      </c>
    </row>
    <row r="131" s="13" customFormat="1">
      <c r="A131" s="13"/>
      <c r="B131" s="184"/>
      <c r="C131" s="13"/>
      <c r="D131" s="185" t="s">
        <v>147</v>
      </c>
      <c r="E131" s="186" t="s">
        <v>1</v>
      </c>
      <c r="F131" s="187" t="s">
        <v>156</v>
      </c>
      <c r="G131" s="13"/>
      <c r="H131" s="186" t="s">
        <v>1</v>
      </c>
      <c r="I131" s="188"/>
      <c r="J131" s="13"/>
      <c r="K131" s="13"/>
      <c r="L131" s="184"/>
      <c r="M131" s="189"/>
      <c r="N131" s="190"/>
      <c r="O131" s="190"/>
      <c r="P131" s="190"/>
      <c r="Q131" s="190"/>
      <c r="R131" s="190"/>
      <c r="S131" s="190"/>
      <c r="T131" s="19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6" t="s">
        <v>147</v>
      </c>
      <c r="AU131" s="186" t="s">
        <v>146</v>
      </c>
      <c r="AV131" s="13" t="s">
        <v>80</v>
      </c>
      <c r="AW131" s="13" t="s">
        <v>30</v>
      </c>
      <c r="AX131" s="13" t="s">
        <v>73</v>
      </c>
      <c r="AY131" s="186" t="s">
        <v>137</v>
      </c>
    </row>
    <row r="132" s="13" customFormat="1">
      <c r="A132" s="13"/>
      <c r="B132" s="184"/>
      <c r="C132" s="13"/>
      <c r="D132" s="185" t="s">
        <v>147</v>
      </c>
      <c r="E132" s="186" t="s">
        <v>1</v>
      </c>
      <c r="F132" s="187" t="s">
        <v>148</v>
      </c>
      <c r="G132" s="13"/>
      <c r="H132" s="186" t="s">
        <v>1</v>
      </c>
      <c r="I132" s="188"/>
      <c r="J132" s="13"/>
      <c r="K132" s="13"/>
      <c r="L132" s="184"/>
      <c r="M132" s="189"/>
      <c r="N132" s="190"/>
      <c r="O132" s="190"/>
      <c r="P132" s="190"/>
      <c r="Q132" s="190"/>
      <c r="R132" s="190"/>
      <c r="S132" s="190"/>
      <c r="T132" s="19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6" t="s">
        <v>147</v>
      </c>
      <c r="AU132" s="186" t="s">
        <v>146</v>
      </c>
      <c r="AV132" s="13" t="s">
        <v>80</v>
      </c>
      <c r="AW132" s="13" t="s">
        <v>30</v>
      </c>
      <c r="AX132" s="13" t="s">
        <v>73</v>
      </c>
      <c r="AY132" s="186" t="s">
        <v>137</v>
      </c>
    </row>
    <row r="133" s="14" customFormat="1">
      <c r="A133" s="14"/>
      <c r="B133" s="192"/>
      <c r="C133" s="14"/>
      <c r="D133" s="185" t="s">
        <v>147</v>
      </c>
      <c r="E133" s="193" t="s">
        <v>1</v>
      </c>
      <c r="F133" s="194" t="s">
        <v>157</v>
      </c>
      <c r="G133" s="14"/>
      <c r="H133" s="195">
        <v>32</v>
      </c>
      <c r="I133" s="196"/>
      <c r="J133" s="14"/>
      <c r="K133" s="14"/>
      <c r="L133" s="192"/>
      <c r="M133" s="197"/>
      <c r="N133" s="198"/>
      <c r="O133" s="198"/>
      <c r="P133" s="198"/>
      <c r="Q133" s="198"/>
      <c r="R133" s="198"/>
      <c r="S133" s="198"/>
      <c r="T133" s="19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193" t="s">
        <v>147</v>
      </c>
      <c r="AU133" s="193" t="s">
        <v>146</v>
      </c>
      <c r="AV133" s="14" t="s">
        <v>146</v>
      </c>
      <c r="AW133" s="14" t="s">
        <v>30</v>
      </c>
      <c r="AX133" s="14" t="s">
        <v>73</v>
      </c>
      <c r="AY133" s="193" t="s">
        <v>137</v>
      </c>
    </row>
    <row r="134" s="13" customFormat="1">
      <c r="A134" s="13"/>
      <c r="B134" s="184"/>
      <c r="C134" s="13"/>
      <c r="D134" s="185" t="s">
        <v>147</v>
      </c>
      <c r="E134" s="186" t="s">
        <v>1</v>
      </c>
      <c r="F134" s="187" t="s">
        <v>150</v>
      </c>
      <c r="G134" s="13"/>
      <c r="H134" s="186" t="s">
        <v>1</v>
      </c>
      <c r="I134" s="188"/>
      <c r="J134" s="13"/>
      <c r="K134" s="13"/>
      <c r="L134" s="184"/>
      <c r="M134" s="189"/>
      <c r="N134" s="190"/>
      <c r="O134" s="190"/>
      <c r="P134" s="190"/>
      <c r="Q134" s="190"/>
      <c r="R134" s="190"/>
      <c r="S134" s="190"/>
      <c r="T134" s="19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6" t="s">
        <v>147</v>
      </c>
      <c r="AU134" s="186" t="s">
        <v>146</v>
      </c>
      <c r="AV134" s="13" t="s">
        <v>80</v>
      </c>
      <c r="AW134" s="13" t="s">
        <v>30</v>
      </c>
      <c r="AX134" s="13" t="s">
        <v>73</v>
      </c>
      <c r="AY134" s="186" t="s">
        <v>137</v>
      </c>
    </row>
    <row r="135" s="14" customFormat="1">
      <c r="A135" s="14"/>
      <c r="B135" s="192"/>
      <c r="C135" s="14"/>
      <c r="D135" s="185" t="s">
        <v>147</v>
      </c>
      <c r="E135" s="193" t="s">
        <v>1</v>
      </c>
      <c r="F135" s="194" t="s">
        <v>8</v>
      </c>
      <c r="G135" s="14"/>
      <c r="H135" s="195">
        <v>12</v>
      </c>
      <c r="I135" s="196"/>
      <c r="J135" s="14"/>
      <c r="K135" s="14"/>
      <c r="L135" s="192"/>
      <c r="M135" s="197"/>
      <c r="N135" s="198"/>
      <c r="O135" s="198"/>
      <c r="P135" s="198"/>
      <c r="Q135" s="198"/>
      <c r="R135" s="198"/>
      <c r="S135" s="198"/>
      <c r="T135" s="19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193" t="s">
        <v>147</v>
      </c>
      <c r="AU135" s="193" t="s">
        <v>146</v>
      </c>
      <c r="AV135" s="14" t="s">
        <v>146</v>
      </c>
      <c r="AW135" s="14" t="s">
        <v>30</v>
      </c>
      <c r="AX135" s="14" t="s">
        <v>73</v>
      </c>
      <c r="AY135" s="193" t="s">
        <v>137</v>
      </c>
    </row>
    <row r="136" s="15" customFormat="1">
      <c r="A136" s="15"/>
      <c r="B136" s="200"/>
      <c r="C136" s="15"/>
      <c r="D136" s="185" t="s">
        <v>147</v>
      </c>
      <c r="E136" s="201" t="s">
        <v>1</v>
      </c>
      <c r="F136" s="202" t="s">
        <v>152</v>
      </c>
      <c r="G136" s="15"/>
      <c r="H136" s="203">
        <v>44</v>
      </c>
      <c r="I136" s="204"/>
      <c r="J136" s="15"/>
      <c r="K136" s="15"/>
      <c r="L136" s="200"/>
      <c r="M136" s="205"/>
      <c r="N136" s="206"/>
      <c r="O136" s="206"/>
      <c r="P136" s="206"/>
      <c r="Q136" s="206"/>
      <c r="R136" s="206"/>
      <c r="S136" s="206"/>
      <c r="T136" s="207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01" t="s">
        <v>147</v>
      </c>
      <c r="AU136" s="201" t="s">
        <v>146</v>
      </c>
      <c r="AV136" s="15" t="s">
        <v>145</v>
      </c>
      <c r="AW136" s="15" t="s">
        <v>30</v>
      </c>
      <c r="AX136" s="15" t="s">
        <v>80</v>
      </c>
      <c r="AY136" s="201" t="s">
        <v>137</v>
      </c>
    </row>
    <row r="137" s="2" customFormat="1" ht="24.15" customHeight="1">
      <c r="A137" s="37"/>
      <c r="B137" s="170"/>
      <c r="C137" s="171" t="s">
        <v>146</v>
      </c>
      <c r="D137" s="171" t="s">
        <v>140</v>
      </c>
      <c r="E137" s="172" t="s">
        <v>159</v>
      </c>
      <c r="F137" s="173" t="s">
        <v>160</v>
      </c>
      <c r="G137" s="174" t="s">
        <v>143</v>
      </c>
      <c r="H137" s="175">
        <v>31.710000000000001</v>
      </c>
      <c r="I137" s="176"/>
      <c r="J137" s="177">
        <f>ROUND(I137*H137,2)</f>
        <v>0</v>
      </c>
      <c r="K137" s="173" t="s">
        <v>144</v>
      </c>
      <c r="L137" s="38"/>
      <c r="M137" s="178" t="s">
        <v>1</v>
      </c>
      <c r="N137" s="179" t="s">
        <v>39</v>
      </c>
      <c r="O137" s="76"/>
      <c r="P137" s="180">
        <f>O137*H137</f>
        <v>0</v>
      </c>
      <c r="Q137" s="180">
        <v>0</v>
      </c>
      <c r="R137" s="180">
        <f>Q137*H137</f>
        <v>0</v>
      </c>
      <c r="S137" s="180">
        <v>0</v>
      </c>
      <c r="T137" s="18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2" t="s">
        <v>145</v>
      </c>
      <c r="AT137" s="182" t="s">
        <v>140</v>
      </c>
      <c r="AU137" s="182" t="s">
        <v>146</v>
      </c>
      <c r="AY137" s="18" t="s">
        <v>137</v>
      </c>
      <c r="BE137" s="183">
        <f>IF(N137="základní",J137,0)</f>
        <v>0</v>
      </c>
      <c r="BF137" s="183">
        <f>IF(N137="snížená",J137,0)</f>
        <v>0</v>
      </c>
      <c r="BG137" s="183">
        <f>IF(N137="zákl. přenesená",J137,0)</f>
        <v>0</v>
      </c>
      <c r="BH137" s="183">
        <f>IF(N137="sníž. přenesená",J137,0)</f>
        <v>0</v>
      </c>
      <c r="BI137" s="183">
        <f>IF(N137="nulová",J137,0)</f>
        <v>0</v>
      </c>
      <c r="BJ137" s="18" t="s">
        <v>146</v>
      </c>
      <c r="BK137" s="183">
        <f>ROUND(I137*H137,2)</f>
        <v>0</v>
      </c>
      <c r="BL137" s="18" t="s">
        <v>145</v>
      </c>
      <c r="BM137" s="182" t="s">
        <v>145</v>
      </c>
    </row>
    <row r="138" s="13" customFormat="1">
      <c r="A138" s="13"/>
      <c r="B138" s="184"/>
      <c r="C138" s="13"/>
      <c r="D138" s="185" t="s">
        <v>147</v>
      </c>
      <c r="E138" s="186" t="s">
        <v>1</v>
      </c>
      <c r="F138" s="187" t="s">
        <v>161</v>
      </c>
      <c r="G138" s="13"/>
      <c r="H138" s="186" t="s">
        <v>1</v>
      </c>
      <c r="I138" s="188"/>
      <c r="J138" s="13"/>
      <c r="K138" s="13"/>
      <c r="L138" s="184"/>
      <c r="M138" s="189"/>
      <c r="N138" s="190"/>
      <c r="O138" s="190"/>
      <c r="P138" s="190"/>
      <c r="Q138" s="190"/>
      <c r="R138" s="190"/>
      <c r="S138" s="190"/>
      <c r="T138" s="19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6" t="s">
        <v>147</v>
      </c>
      <c r="AU138" s="186" t="s">
        <v>146</v>
      </c>
      <c r="AV138" s="13" t="s">
        <v>80</v>
      </c>
      <c r="AW138" s="13" t="s">
        <v>30</v>
      </c>
      <c r="AX138" s="13" t="s">
        <v>73</v>
      </c>
      <c r="AY138" s="186" t="s">
        <v>137</v>
      </c>
    </row>
    <row r="139" s="13" customFormat="1">
      <c r="A139" s="13"/>
      <c r="B139" s="184"/>
      <c r="C139" s="13"/>
      <c r="D139" s="185" t="s">
        <v>147</v>
      </c>
      <c r="E139" s="186" t="s">
        <v>1</v>
      </c>
      <c r="F139" s="187" t="s">
        <v>148</v>
      </c>
      <c r="G139" s="13"/>
      <c r="H139" s="186" t="s">
        <v>1</v>
      </c>
      <c r="I139" s="188"/>
      <c r="J139" s="13"/>
      <c r="K139" s="13"/>
      <c r="L139" s="184"/>
      <c r="M139" s="189"/>
      <c r="N139" s="190"/>
      <c r="O139" s="190"/>
      <c r="P139" s="190"/>
      <c r="Q139" s="190"/>
      <c r="R139" s="190"/>
      <c r="S139" s="190"/>
      <c r="T139" s="19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6" t="s">
        <v>147</v>
      </c>
      <c r="AU139" s="186" t="s">
        <v>146</v>
      </c>
      <c r="AV139" s="13" t="s">
        <v>80</v>
      </c>
      <c r="AW139" s="13" t="s">
        <v>30</v>
      </c>
      <c r="AX139" s="13" t="s">
        <v>73</v>
      </c>
      <c r="AY139" s="186" t="s">
        <v>137</v>
      </c>
    </row>
    <row r="140" s="14" customFormat="1">
      <c r="A140" s="14"/>
      <c r="B140" s="192"/>
      <c r="C140" s="14"/>
      <c r="D140" s="185" t="s">
        <v>147</v>
      </c>
      <c r="E140" s="193" t="s">
        <v>1</v>
      </c>
      <c r="F140" s="194" t="s">
        <v>162</v>
      </c>
      <c r="G140" s="14"/>
      <c r="H140" s="195">
        <v>21.359999999999999</v>
      </c>
      <c r="I140" s="196"/>
      <c r="J140" s="14"/>
      <c r="K140" s="14"/>
      <c r="L140" s="192"/>
      <c r="M140" s="197"/>
      <c r="N140" s="198"/>
      <c r="O140" s="198"/>
      <c r="P140" s="198"/>
      <c r="Q140" s="198"/>
      <c r="R140" s="198"/>
      <c r="S140" s="198"/>
      <c r="T140" s="19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193" t="s">
        <v>147</v>
      </c>
      <c r="AU140" s="193" t="s">
        <v>146</v>
      </c>
      <c r="AV140" s="14" t="s">
        <v>146</v>
      </c>
      <c r="AW140" s="14" t="s">
        <v>30</v>
      </c>
      <c r="AX140" s="14" t="s">
        <v>73</v>
      </c>
      <c r="AY140" s="193" t="s">
        <v>137</v>
      </c>
    </row>
    <row r="141" s="13" customFormat="1">
      <c r="A141" s="13"/>
      <c r="B141" s="184"/>
      <c r="C141" s="13"/>
      <c r="D141" s="185" t="s">
        <v>147</v>
      </c>
      <c r="E141" s="186" t="s">
        <v>1</v>
      </c>
      <c r="F141" s="187" t="s">
        <v>150</v>
      </c>
      <c r="G141" s="13"/>
      <c r="H141" s="186" t="s">
        <v>1</v>
      </c>
      <c r="I141" s="188"/>
      <c r="J141" s="13"/>
      <c r="K141" s="13"/>
      <c r="L141" s="184"/>
      <c r="M141" s="189"/>
      <c r="N141" s="190"/>
      <c r="O141" s="190"/>
      <c r="P141" s="190"/>
      <c r="Q141" s="190"/>
      <c r="R141" s="190"/>
      <c r="S141" s="190"/>
      <c r="T141" s="19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6" t="s">
        <v>147</v>
      </c>
      <c r="AU141" s="186" t="s">
        <v>146</v>
      </c>
      <c r="AV141" s="13" t="s">
        <v>80</v>
      </c>
      <c r="AW141" s="13" t="s">
        <v>30</v>
      </c>
      <c r="AX141" s="13" t="s">
        <v>73</v>
      </c>
      <c r="AY141" s="186" t="s">
        <v>137</v>
      </c>
    </row>
    <row r="142" s="14" customFormat="1">
      <c r="A142" s="14"/>
      <c r="B142" s="192"/>
      <c r="C142" s="14"/>
      <c r="D142" s="185" t="s">
        <v>147</v>
      </c>
      <c r="E142" s="193" t="s">
        <v>1</v>
      </c>
      <c r="F142" s="194" t="s">
        <v>163</v>
      </c>
      <c r="G142" s="14"/>
      <c r="H142" s="195">
        <v>10.35</v>
      </c>
      <c r="I142" s="196"/>
      <c r="J142" s="14"/>
      <c r="K142" s="14"/>
      <c r="L142" s="192"/>
      <c r="M142" s="197"/>
      <c r="N142" s="198"/>
      <c r="O142" s="198"/>
      <c r="P142" s="198"/>
      <c r="Q142" s="198"/>
      <c r="R142" s="198"/>
      <c r="S142" s="198"/>
      <c r="T142" s="19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193" t="s">
        <v>147</v>
      </c>
      <c r="AU142" s="193" t="s">
        <v>146</v>
      </c>
      <c r="AV142" s="14" t="s">
        <v>146</v>
      </c>
      <c r="AW142" s="14" t="s">
        <v>30</v>
      </c>
      <c r="AX142" s="14" t="s">
        <v>73</v>
      </c>
      <c r="AY142" s="193" t="s">
        <v>137</v>
      </c>
    </row>
    <row r="143" s="15" customFormat="1">
      <c r="A143" s="15"/>
      <c r="B143" s="200"/>
      <c r="C143" s="15"/>
      <c r="D143" s="185" t="s">
        <v>147</v>
      </c>
      <c r="E143" s="201" t="s">
        <v>1</v>
      </c>
      <c r="F143" s="202" t="s">
        <v>152</v>
      </c>
      <c r="G143" s="15"/>
      <c r="H143" s="203">
        <v>31.710000000000001</v>
      </c>
      <c r="I143" s="204"/>
      <c r="J143" s="15"/>
      <c r="K143" s="15"/>
      <c r="L143" s="200"/>
      <c r="M143" s="205"/>
      <c r="N143" s="206"/>
      <c r="O143" s="206"/>
      <c r="P143" s="206"/>
      <c r="Q143" s="206"/>
      <c r="R143" s="206"/>
      <c r="S143" s="206"/>
      <c r="T143" s="20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01" t="s">
        <v>147</v>
      </c>
      <c r="AU143" s="201" t="s">
        <v>146</v>
      </c>
      <c r="AV143" s="15" t="s">
        <v>145</v>
      </c>
      <c r="AW143" s="15" t="s">
        <v>30</v>
      </c>
      <c r="AX143" s="15" t="s">
        <v>80</v>
      </c>
      <c r="AY143" s="201" t="s">
        <v>137</v>
      </c>
    </row>
    <row r="144" s="2" customFormat="1" ht="55.5" customHeight="1">
      <c r="A144" s="37"/>
      <c r="B144" s="170"/>
      <c r="C144" s="171" t="s">
        <v>158</v>
      </c>
      <c r="D144" s="171" t="s">
        <v>140</v>
      </c>
      <c r="E144" s="172" t="s">
        <v>164</v>
      </c>
      <c r="F144" s="173" t="s">
        <v>165</v>
      </c>
      <c r="G144" s="174" t="s">
        <v>166</v>
      </c>
      <c r="H144" s="175">
        <v>422.80000000000001</v>
      </c>
      <c r="I144" s="176"/>
      <c r="J144" s="177">
        <f>ROUND(I144*H144,2)</f>
        <v>0</v>
      </c>
      <c r="K144" s="173" t="s">
        <v>144</v>
      </c>
      <c r="L144" s="38"/>
      <c r="M144" s="178" t="s">
        <v>1</v>
      </c>
      <c r="N144" s="179" t="s">
        <v>39</v>
      </c>
      <c r="O144" s="76"/>
      <c r="P144" s="180">
        <f>O144*H144</f>
        <v>0</v>
      </c>
      <c r="Q144" s="180">
        <v>0</v>
      </c>
      <c r="R144" s="180">
        <f>Q144*H144</f>
        <v>0</v>
      </c>
      <c r="S144" s="180">
        <v>0</v>
      </c>
      <c r="T144" s="18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2" t="s">
        <v>145</v>
      </c>
      <c r="AT144" s="182" t="s">
        <v>140</v>
      </c>
      <c r="AU144" s="182" t="s">
        <v>146</v>
      </c>
      <c r="AY144" s="18" t="s">
        <v>137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8" t="s">
        <v>146</v>
      </c>
      <c r="BK144" s="183">
        <f>ROUND(I144*H144,2)</f>
        <v>0</v>
      </c>
      <c r="BL144" s="18" t="s">
        <v>145</v>
      </c>
      <c r="BM144" s="182" t="s">
        <v>138</v>
      </c>
    </row>
    <row r="145" s="2" customFormat="1" ht="24.15" customHeight="1">
      <c r="A145" s="37"/>
      <c r="B145" s="170"/>
      <c r="C145" s="208" t="s">
        <v>145</v>
      </c>
      <c r="D145" s="208" t="s">
        <v>169</v>
      </c>
      <c r="E145" s="209" t="s">
        <v>170</v>
      </c>
      <c r="F145" s="210" t="s">
        <v>171</v>
      </c>
      <c r="G145" s="211" t="s">
        <v>166</v>
      </c>
      <c r="H145" s="212">
        <v>221.97</v>
      </c>
      <c r="I145" s="213"/>
      <c r="J145" s="214">
        <f>ROUND(I145*H145,2)</f>
        <v>0</v>
      </c>
      <c r="K145" s="210" t="s">
        <v>144</v>
      </c>
      <c r="L145" s="215"/>
      <c r="M145" s="216" t="s">
        <v>1</v>
      </c>
      <c r="N145" s="217" t="s">
        <v>39</v>
      </c>
      <c r="O145" s="76"/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2" t="s">
        <v>167</v>
      </c>
      <c r="AT145" s="182" t="s">
        <v>169</v>
      </c>
      <c r="AU145" s="182" t="s">
        <v>146</v>
      </c>
      <c r="AY145" s="18" t="s">
        <v>137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8" t="s">
        <v>146</v>
      </c>
      <c r="BK145" s="183">
        <f>ROUND(I145*H145,2)</f>
        <v>0</v>
      </c>
      <c r="BL145" s="18" t="s">
        <v>145</v>
      </c>
      <c r="BM145" s="182" t="s">
        <v>167</v>
      </c>
    </row>
    <row r="146" s="13" customFormat="1">
      <c r="A146" s="13"/>
      <c r="B146" s="184"/>
      <c r="C146" s="13"/>
      <c r="D146" s="185" t="s">
        <v>147</v>
      </c>
      <c r="E146" s="186" t="s">
        <v>1</v>
      </c>
      <c r="F146" s="187" t="s">
        <v>156</v>
      </c>
      <c r="G146" s="13"/>
      <c r="H146" s="186" t="s">
        <v>1</v>
      </c>
      <c r="I146" s="188"/>
      <c r="J146" s="13"/>
      <c r="K146" s="13"/>
      <c r="L146" s="184"/>
      <c r="M146" s="189"/>
      <c r="N146" s="190"/>
      <c r="O146" s="190"/>
      <c r="P146" s="190"/>
      <c r="Q146" s="190"/>
      <c r="R146" s="190"/>
      <c r="S146" s="190"/>
      <c r="T146" s="19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6" t="s">
        <v>147</v>
      </c>
      <c r="AU146" s="186" t="s">
        <v>146</v>
      </c>
      <c r="AV146" s="13" t="s">
        <v>80</v>
      </c>
      <c r="AW146" s="13" t="s">
        <v>30</v>
      </c>
      <c r="AX146" s="13" t="s">
        <v>73</v>
      </c>
      <c r="AY146" s="186" t="s">
        <v>137</v>
      </c>
    </row>
    <row r="147" s="13" customFormat="1">
      <c r="A147" s="13"/>
      <c r="B147" s="184"/>
      <c r="C147" s="13"/>
      <c r="D147" s="185" t="s">
        <v>147</v>
      </c>
      <c r="E147" s="186" t="s">
        <v>1</v>
      </c>
      <c r="F147" s="187" t="s">
        <v>148</v>
      </c>
      <c r="G147" s="13"/>
      <c r="H147" s="186" t="s">
        <v>1</v>
      </c>
      <c r="I147" s="188"/>
      <c r="J147" s="13"/>
      <c r="K147" s="13"/>
      <c r="L147" s="184"/>
      <c r="M147" s="189"/>
      <c r="N147" s="190"/>
      <c r="O147" s="190"/>
      <c r="P147" s="190"/>
      <c r="Q147" s="190"/>
      <c r="R147" s="190"/>
      <c r="S147" s="190"/>
      <c r="T147" s="19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6" t="s">
        <v>147</v>
      </c>
      <c r="AU147" s="186" t="s">
        <v>146</v>
      </c>
      <c r="AV147" s="13" t="s">
        <v>80</v>
      </c>
      <c r="AW147" s="13" t="s">
        <v>30</v>
      </c>
      <c r="AX147" s="13" t="s">
        <v>73</v>
      </c>
      <c r="AY147" s="186" t="s">
        <v>137</v>
      </c>
    </row>
    <row r="148" s="14" customFormat="1">
      <c r="A148" s="14"/>
      <c r="B148" s="192"/>
      <c r="C148" s="14"/>
      <c r="D148" s="185" t="s">
        <v>147</v>
      </c>
      <c r="E148" s="193" t="s">
        <v>1</v>
      </c>
      <c r="F148" s="194" t="s">
        <v>173</v>
      </c>
      <c r="G148" s="14"/>
      <c r="H148" s="195">
        <v>142.40000000000001</v>
      </c>
      <c r="I148" s="196"/>
      <c r="J148" s="14"/>
      <c r="K148" s="14"/>
      <c r="L148" s="192"/>
      <c r="M148" s="197"/>
      <c r="N148" s="198"/>
      <c r="O148" s="198"/>
      <c r="P148" s="198"/>
      <c r="Q148" s="198"/>
      <c r="R148" s="198"/>
      <c r="S148" s="198"/>
      <c r="T148" s="19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193" t="s">
        <v>147</v>
      </c>
      <c r="AU148" s="193" t="s">
        <v>146</v>
      </c>
      <c r="AV148" s="14" t="s">
        <v>146</v>
      </c>
      <c r="AW148" s="14" t="s">
        <v>30</v>
      </c>
      <c r="AX148" s="14" t="s">
        <v>73</v>
      </c>
      <c r="AY148" s="193" t="s">
        <v>137</v>
      </c>
    </row>
    <row r="149" s="13" customFormat="1">
      <c r="A149" s="13"/>
      <c r="B149" s="184"/>
      <c r="C149" s="13"/>
      <c r="D149" s="185" t="s">
        <v>147</v>
      </c>
      <c r="E149" s="186" t="s">
        <v>1</v>
      </c>
      <c r="F149" s="187" t="s">
        <v>150</v>
      </c>
      <c r="G149" s="13"/>
      <c r="H149" s="186" t="s">
        <v>1</v>
      </c>
      <c r="I149" s="188"/>
      <c r="J149" s="13"/>
      <c r="K149" s="13"/>
      <c r="L149" s="184"/>
      <c r="M149" s="189"/>
      <c r="N149" s="190"/>
      <c r="O149" s="190"/>
      <c r="P149" s="190"/>
      <c r="Q149" s="190"/>
      <c r="R149" s="190"/>
      <c r="S149" s="190"/>
      <c r="T149" s="19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6" t="s">
        <v>147</v>
      </c>
      <c r="AU149" s="186" t="s">
        <v>146</v>
      </c>
      <c r="AV149" s="13" t="s">
        <v>80</v>
      </c>
      <c r="AW149" s="13" t="s">
        <v>30</v>
      </c>
      <c r="AX149" s="13" t="s">
        <v>73</v>
      </c>
      <c r="AY149" s="186" t="s">
        <v>137</v>
      </c>
    </row>
    <row r="150" s="14" customFormat="1">
      <c r="A150" s="14"/>
      <c r="B150" s="192"/>
      <c r="C150" s="14"/>
      <c r="D150" s="185" t="s">
        <v>147</v>
      </c>
      <c r="E150" s="193" t="s">
        <v>1</v>
      </c>
      <c r="F150" s="194" t="s">
        <v>174</v>
      </c>
      <c r="G150" s="14"/>
      <c r="H150" s="195">
        <v>69</v>
      </c>
      <c r="I150" s="196"/>
      <c r="J150" s="14"/>
      <c r="K150" s="14"/>
      <c r="L150" s="192"/>
      <c r="M150" s="197"/>
      <c r="N150" s="198"/>
      <c r="O150" s="198"/>
      <c r="P150" s="198"/>
      <c r="Q150" s="198"/>
      <c r="R150" s="198"/>
      <c r="S150" s="198"/>
      <c r="T150" s="19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193" t="s">
        <v>147</v>
      </c>
      <c r="AU150" s="193" t="s">
        <v>146</v>
      </c>
      <c r="AV150" s="14" t="s">
        <v>146</v>
      </c>
      <c r="AW150" s="14" t="s">
        <v>30</v>
      </c>
      <c r="AX150" s="14" t="s">
        <v>73</v>
      </c>
      <c r="AY150" s="193" t="s">
        <v>137</v>
      </c>
    </row>
    <row r="151" s="15" customFormat="1">
      <c r="A151" s="15"/>
      <c r="B151" s="200"/>
      <c r="C151" s="15"/>
      <c r="D151" s="185" t="s">
        <v>147</v>
      </c>
      <c r="E151" s="201" t="s">
        <v>1</v>
      </c>
      <c r="F151" s="202" t="s">
        <v>152</v>
      </c>
      <c r="G151" s="15"/>
      <c r="H151" s="203">
        <v>211.40000000000001</v>
      </c>
      <c r="I151" s="204"/>
      <c r="J151" s="15"/>
      <c r="K151" s="15"/>
      <c r="L151" s="200"/>
      <c r="M151" s="205"/>
      <c r="N151" s="206"/>
      <c r="O151" s="206"/>
      <c r="P151" s="206"/>
      <c r="Q151" s="206"/>
      <c r="R151" s="206"/>
      <c r="S151" s="206"/>
      <c r="T151" s="207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01" t="s">
        <v>147</v>
      </c>
      <c r="AU151" s="201" t="s">
        <v>146</v>
      </c>
      <c r="AV151" s="15" t="s">
        <v>145</v>
      </c>
      <c r="AW151" s="15" t="s">
        <v>30</v>
      </c>
      <c r="AX151" s="15" t="s">
        <v>73</v>
      </c>
      <c r="AY151" s="201" t="s">
        <v>137</v>
      </c>
    </row>
    <row r="152" s="14" customFormat="1">
      <c r="A152" s="14"/>
      <c r="B152" s="192"/>
      <c r="C152" s="14"/>
      <c r="D152" s="185" t="s">
        <v>147</v>
      </c>
      <c r="E152" s="193" t="s">
        <v>1</v>
      </c>
      <c r="F152" s="194" t="s">
        <v>175</v>
      </c>
      <c r="G152" s="14"/>
      <c r="H152" s="195">
        <v>221.97</v>
      </c>
      <c r="I152" s="196"/>
      <c r="J152" s="14"/>
      <c r="K152" s="14"/>
      <c r="L152" s="192"/>
      <c r="M152" s="197"/>
      <c r="N152" s="198"/>
      <c r="O152" s="198"/>
      <c r="P152" s="198"/>
      <c r="Q152" s="198"/>
      <c r="R152" s="198"/>
      <c r="S152" s="198"/>
      <c r="T152" s="19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193" t="s">
        <v>147</v>
      </c>
      <c r="AU152" s="193" t="s">
        <v>146</v>
      </c>
      <c r="AV152" s="14" t="s">
        <v>146</v>
      </c>
      <c r="AW152" s="14" t="s">
        <v>30</v>
      </c>
      <c r="AX152" s="14" t="s">
        <v>73</v>
      </c>
      <c r="AY152" s="193" t="s">
        <v>137</v>
      </c>
    </row>
    <row r="153" s="15" customFormat="1">
      <c r="A153" s="15"/>
      <c r="B153" s="200"/>
      <c r="C153" s="15"/>
      <c r="D153" s="185" t="s">
        <v>147</v>
      </c>
      <c r="E153" s="201" t="s">
        <v>1</v>
      </c>
      <c r="F153" s="202" t="s">
        <v>152</v>
      </c>
      <c r="G153" s="15"/>
      <c r="H153" s="203">
        <v>221.97</v>
      </c>
      <c r="I153" s="204"/>
      <c r="J153" s="15"/>
      <c r="K153" s="15"/>
      <c r="L153" s="200"/>
      <c r="M153" s="205"/>
      <c r="N153" s="206"/>
      <c r="O153" s="206"/>
      <c r="P153" s="206"/>
      <c r="Q153" s="206"/>
      <c r="R153" s="206"/>
      <c r="S153" s="206"/>
      <c r="T153" s="20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01" t="s">
        <v>147</v>
      </c>
      <c r="AU153" s="201" t="s">
        <v>146</v>
      </c>
      <c r="AV153" s="15" t="s">
        <v>145</v>
      </c>
      <c r="AW153" s="15" t="s">
        <v>30</v>
      </c>
      <c r="AX153" s="15" t="s">
        <v>80</v>
      </c>
      <c r="AY153" s="201" t="s">
        <v>137</v>
      </c>
    </row>
    <row r="154" s="2" customFormat="1" ht="16.5" customHeight="1">
      <c r="A154" s="37"/>
      <c r="B154" s="170"/>
      <c r="C154" s="208" t="s">
        <v>168</v>
      </c>
      <c r="D154" s="208" t="s">
        <v>169</v>
      </c>
      <c r="E154" s="209" t="s">
        <v>176</v>
      </c>
      <c r="F154" s="210" t="s">
        <v>177</v>
      </c>
      <c r="G154" s="211" t="s">
        <v>166</v>
      </c>
      <c r="H154" s="212">
        <v>221.97</v>
      </c>
      <c r="I154" s="213"/>
      <c r="J154" s="214">
        <f>ROUND(I154*H154,2)</f>
        <v>0</v>
      </c>
      <c r="K154" s="210" t="s">
        <v>144</v>
      </c>
      <c r="L154" s="215"/>
      <c r="M154" s="216" t="s">
        <v>1</v>
      </c>
      <c r="N154" s="217" t="s">
        <v>39</v>
      </c>
      <c r="O154" s="76"/>
      <c r="P154" s="180">
        <f>O154*H154</f>
        <v>0</v>
      </c>
      <c r="Q154" s="180">
        <v>0</v>
      </c>
      <c r="R154" s="180">
        <f>Q154*H154</f>
        <v>0</v>
      </c>
      <c r="S154" s="180">
        <v>0</v>
      </c>
      <c r="T154" s="18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2" t="s">
        <v>167</v>
      </c>
      <c r="AT154" s="182" t="s">
        <v>169</v>
      </c>
      <c r="AU154" s="182" t="s">
        <v>146</v>
      </c>
      <c r="AY154" s="18" t="s">
        <v>137</v>
      </c>
      <c r="BE154" s="183">
        <f>IF(N154="základní",J154,0)</f>
        <v>0</v>
      </c>
      <c r="BF154" s="183">
        <f>IF(N154="snížená",J154,0)</f>
        <v>0</v>
      </c>
      <c r="BG154" s="183">
        <f>IF(N154="zákl. přenesená",J154,0)</f>
        <v>0</v>
      </c>
      <c r="BH154" s="183">
        <f>IF(N154="sníž. přenesená",J154,0)</f>
        <v>0</v>
      </c>
      <c r="BI154" s="183">
        <f>IF(N154="nulová",J154,0)</f>
        <v>0</v>
      </c>
      <c r="BJ154" s="18" t="s">
        <v>146</v>
      </c>
      <c r="BK154" s="183">
        <f>ROUND(I154*H154,2)</f>
        <v>0</v>
      </c>
      <c r="BL154" s="18" t="s">
        <v>145</v>
      </c>
      <c r="BM154" s="182" t="s">
        <v>172</v>
      </c>
    </row>
    <row r="155" s="13" customFormat="1">
      <c r="A155" s="13"/>
      <c r="B155" s="184"/>
      <c r="C155" s="13"/>
      <c r="D155" s="185" t="s">
        <v>147</v>
      </c>
      <c r="E155" s="186" t="s">
        <v>1</v>
      </c>
      <c r="F155" s="187" t="s">
        <v>178</v>
      </c>
      <c r="G155" s="13"/>
      <c r="H155" s="186" t="s">
        <v>1</v>
      </c>
      <c r="I155" s="188"/>
      <c r="J155" s="13"/>
      <c r="K155" s="13"/>
      <c r="L155" s="184"/>
      <c r="M155" s="189"/>
      <c r="N155" s="190"/>
      <c r="O155" s="190"/>
      <c r="P155" s="190"/>
      <c r="Q155" s="190"/>
      <c r="R155" s="190"/>
      <c r="S155" s="190"/>
      <c r="T155" s="19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6" t="s">
        <v>147</v>
      </c>
      <c r="AU155" s="186" t="s">
        <v>146</v>
      </c>
      <c r="AV155" s="13" t="s">
        <v>80</v>
      </c>
      <c r="AW155" s="13" t="s">
        <v>30</v>
      </c>
      <c r="AX155" s="13" t="s">
        <v>73</v>
      </c>
      <c r="AY155" s="186" t="s">
        <v>137</v>
      </c>
    </row>
    <row r="156" s="13" customFormat="1">
      <c r="A156" s="13"/>
      <c r="B156" s="184"/>
      <c r="C156" s="13"/>
      <c r="D156" s="185" t="s">
        <v>147</v>
      </c>
      <c r="E156" s="186" t="s">
        <v>1</v>
      </c>
      <c r="F156" s="187" t="s">
        <v>148</v>
      </c>
      <c r="G156" s="13"/>
      <c r="H156" s="186" t="s">
        <v>1</v>
      </c>
      <c r="I156" s="188"/>
      <c r="J156" s="13"/>
      <c r="K156" s="13"/>
      <c r="L156" s="184"/>
      <c r="M156" s="189"/>
      <c r="N156" s="190"/>
      <c r="O156" s="190"/>
      <c r="P156" s="190"/>
      <c r="Q156" s="190"/>
      <c r="R156" s="190"/>
      <c r="S156" s="190"/>
      <c r="T156" s="19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6" t="s">
        <v>147</v>
      </c>
      <c r="AU156" s="186" t="s">
        <v>146</v>
      </c>
      <c r="AV156" s="13" t="s">
        <v>80</v>
      </c>
      <c r="AW156" s="13" t="s">
        <v>30</v>
      </c>
      <c r="AX156" s="13" t="s">
        <v>73</v>
      </c>
      <c r="AY156" s="186" t="s">
        <v>137</v>
      </c>
    </row>
    <row r="157" s="14" customFormat="1">
      <c r="A157" s="14"/>
      <c r="B157" s="192"/>
      <c r="C157" s="14"/>
      <c r="D157" s="185" t="s">
        <v>147</v>
      </c>
      <c r="E157" s="193" t="s">
        <v>1</v>
      </c>
      <c r="F157" s="194" t="s">
        <v>173</v>
      </c>
      <c r="G157" s="14"/>
      <c r="H157" s="195">
        <v>142.40000000000001</v>
      </c>
      <c r="I157" s="196"/>
      <c r="J157" s="14"/>
      <c r="K157" s="14"/>
      <c r="L157" s="192"/>
      <c r="M157" s="197"/>
      <c r="N157" s="198"/>
      <c r="O157" s="198"/>
      <c r="P157" s="198"/>
      <c r="Q157" s="198"/>
      <c r="R157" s="198"/>
      <c r="S157" s="198"/>
      <c r="T157" s="19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193" t="s">
        <v>147</v>
      </c>
      <c r="AU157" s="193" t="s">
        <v>146</v>
      </c>
      <c r="AV157" s="14" t="s">
        <v>146</v>
      </c>
      <c r="AW157" s="14" t="s">
        <v>30</v>
      </c>
      <c r="AX157" s="14" t="s">
        <v>73</v>
      </c>
      <c r="AY157" s="193" t="s">
        <v>137</v>
      </c>
    </row>
    <row r="158" s="13" customFormat="1">
      <c r="A158" s="13"/>
      <c r="B158" s="184"/>
      <c r="C158" s="13"/>
      <c r="D158" s="185" t="s">
        <v>147</v>
      </c>
      <c r="E158" s="186" t="s">
        <v>1</v>
      </c>
      <c r="F158" s="187" t="s">
        <v>150</v>
      </c>
      <c r="G158" s="13"/>
      <c r="H158" s="186" t="s">
        <v>1</v>
      </c>
      <c r="I158" s="188"/>
      <c r="J158" s="13"/>
      <c r="K158" s="13"/>
      <c r="L158" s="184"/>
      <c r="M158" s="189"/>
      <c r="N158" s="190"/>
      <c r="O158" s="190"/>
      <c r="P158" s="190"/>
      <c r="Q158" s="190"/>
      <c r="R158" s="190"/>
      <c r="S158" s="190"/>
      <c r="T158" s="19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6" t="s">
        <v>147</v>
      </c>
      <c r="AU158" s="186" t="s">
        <v>146</v>
      </c>
      <c r="AV158" s="13" t="s">
        <v>80</v>
      </c>
      <c r="AW158" s="13" t="s">
        <v>30</v>
      </c>
      <c r="AX158" s="13" t="s">
        <v>73</v>
      </c>
      <c r="AY158" s="186" t="s">
        <v>137</v>
      </c>
    </row>
    <row r="159" s="14" customFormat="1">
      <c r="A159" s="14"/>
      <c r="B159" s="192"/>
      <c r="C159" s="14"/>
      <c r="D159" s="185" t="s">
        <v>147</v>
      </c>
      <c r="E159" s="193" t="s">
        <v>1</v>
      </c>
      <c r="F159" s="194" t="s">
        <v>174</v>
      </c>
      <c r="G159" s="14"/>
      <c r="H159" s="195">
        <v>69</v>
      </c>
      <c r="I159" s="196"/>
      <c r="J159" s="14"/>
      <c r="K159" s="14"/>
      <c r="L159" s="192"/>
      <c r="M159" s="197"/>
      <c r="N159" s="198"/>
      <c r="O159" s="198"/>
      <c r="P159" s="198"/>
      <c r="Q159" s="198"/>
      <c r="R159" s="198"/>
      <c r="S159" s="198"/>
      <c r="T159" s="19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193" t="s">
        <v>147</v>
      </c>
      <c r="AU159" s="193" t="s">
        <v>146</v>
      </c>
      <c r="AV159" s="14" t="s">
        <v>146</v>
      </c>
      <c r="AW159" s="14" t="s">
        <v>30</v>
      </c>
      <c r="AX159" s="14" t="s">
        <v>73</v>
      </c>
      <c r="AY159" s="193" t="s">
        <v>137</v>
      </c>
    </row>
    <row r="160" s="15" customFormat="1">
      <c r="A160" s="15"/>
      <c r="B160" s="200"/>
      <c r="C160" s="15"/>
      <c r="D160" s="185" t="s">
        <v>147</v>
      </c>
      <c r="E160" s="201" t="s">
        <v>1</v>
      </c>
      <c r="F160" s="202" t="s">
        <v>152</v>
      </c>
      <c r="G160" s="15"/>
      <c r="H160" s="203">
        <v>211.40000000000001</v>
      </c>
      <c r="I160" s="204"/>
      <c r="J160" s="15"/>
      <c r="K160" s="15"/>
      <c r="L160" s="200"/>
      <c r="M160" s="205"/>
      <c r="N160" s="206"/>
      <c r="O160" s="206"/>
      <c r="P160" s="206"/>
      <c r="Q160" s="206"/>
      <c r="R160" s="206"/>
      <c r="S160" s="206"/>
      <c r="T160" s="207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01" t="s">
        <v>147</v>
      </c>
      <c r="AU160" s="201" t="s">
        <v>146</v>
      </c>
      <c r="AV160" s="15" t="s">
        <v>145</v>
      </c>
      <c r="AW160" s="15" t="s">
        <v>30</v>
      </c>
      <c r="AX160" s="15" t="s">
        <v>73</v>
      </c>
      <c r="AY160" s="201" t="s">
        <v>137</v>
      </c>
    </row>
    <row r="161" s="14" customFormat="1">
      <c r="A161" s="14"/>
      <c r="B161" s="192"/>
      <c r="C161" s="14"/>
      <c r="D161" s="185" t="s">
        <v>147</v>
      </c>
      <c r="E161" s="193" t="s">
        <v>1</v>
      </c>
      <c r="F161" s="194" t="s">
        <v>175</v>
      </c>
      <c r="G161" s="14"/>
      <c r="H161" s="195">
        <v>221.97</v>
      </c>
      <c r="I161" s="196"/>
      <c r="J161" s="14"/>
      <c r="K161" s="14"/>
      <c r="L161" s="192"/>
      <c r="M161" s="197"/>
      <c r="N161" s="198"/>
      <c r="O161" s="198"/>
      <c r="P161" s="198"/>
      <c r="Q161" s="198"/>
      <c r="R161" s="198"/>
      <c r="S161" s="198"/>
      <c r="T161" s="19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93" t="s">
        <v>147</v>
      </c>
      <c r="AU161" s="193" t="s">
        <v>146</v>
      </c>
      <c r="AV161" s="14" t="s">
        <v>146</v>
      </c>
      <c r="AW161" s="14" t="s">
        <v>30</v>
      </c>
      <c r="AX161" s="14" t="s">
        <v>73</v>
      </c>
      <c r="AY161" s="193" t="s">
        <v>137</v>
      </c>
    </row>
    <row r="162" s="15" customFormat="1">
      <c r="A162" s="15"/>
      <c r="B162" s="200"/>
      <c r="C162" s="15"/>
      <c r="D162" s="185" t="s">
        <v>147</v>
      </c>
      <c r="E162" s="201" t="s">
        <v>1</v>
      </c>
      <c r="F162" s="202" t="s">
        <v>152</v>
      </c>
      <c r="G162" s="15"/>
      <c r="H162" s="203">
        <v>221.97</v>
      </c>
      <c r="I162" s="204"/>
      <c r="J162" s="15"/>
      <c r="K162" s="15"/>
      <c r="L162" s="200"/>
      <c r="M162" s="205"/>
      <c r="N162" s="206"/>
      <c r="O162" s="206"/>
      <c r="P162" s="206"/>
      <c r="Q162" s="206"/>
      <c r="R162" s="206"/>
      <c r="S162" s="206"/>
      <c r="T162" s="207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01" t="s">
        <v>147</v>
      </c>
      <c r="AU162" s="201" t="s">
        <v>146</v>
      </c>
      <c r="AV162" s="15" t="s">
        <v>145</v>
      </c>
      <c r="AW162" s="15" t="s">
        <v>30</v>
      </c>
      <c r="AX162" s="15" t="s">
        <v>80</v>
      </c>
      <c r="AY162" s="201" t="s">
        <v>137</v>
      </c>
    </row>
    <row r="163" s="2" customFormat="1" ht="37.8" customHeight="1">
      <c r="A163" s="37"/>
      <c r="B163" s="170"/>
      <c r="C163" s="171" t="s">
        <v>138</v>
      </c>
      <c r="D163" s="171" t="s">
        <v>140</v>
      </c>
      <c r="E163" s="172" t="s">
        <v>141</v>
      </c>
      <c r="F163" s="173" t="s">
        <v>142</v>
      </c>
      <c r="G163" s="174" t="s">
        <v>143</v>
      </c>
      <c r="H163" s="175">
        <v>110.19</v>
      </c>
      <c r="I163" s="176"/>
      <c r="J163" s="177">
        <f>ROUND(I163*H163,2)</f>
        <v>0</v>
      </c>
      <c r="K163" s="173" t="s">
        <v>144</v>
      </c>
      <c r="L163" s="38"/>
      <c r="M163" s="178" t="s">
        <v>1</v>
      </c>
      <c r="N163" s="179" t="s">
        <v>39</v>
      </c>
      <c r="O163" s="76"/>
      <c r="P163" s="180">
        <f>O163*H163</f>
        <v>0</v>
      </c>
      <c r="Q163" s="180">
        <v>0</v>
      </c>
      <c r="R163" s="180">
        <f>Q163*H163</f>
        <v>0</v>
      </c>
      <c r="S163" s="180">
        <v>0</v>
      </c>
      <c r="T163" s="18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2" t="s">
        <v>145</v>
      </c>
      <c r="AT163" s="182" t="s">
        <v>140</v>
      </c>
      <c r="AU163" s="182" t="s">
        <v>146</v>
      </c>
      <c r="AY163" s="18" t="s">
        <v>137</v>
      </c>
      <c r="BE163" s="183">
        <f>IF(N163="základní",J163,0)</f>
        <v>0</v>
      </c>
      <c r="BF163" s="183">
        <f>IF(N163="snížená",J163,0)</f>
        <v>0</v>
      </c>
      <c r="BG163" s="183">
        <f>IF(N163="zákl. přenesená",J163,0)</f>
        <v>0</v>
      </c>
      <c r="BH163" s="183">
        <f>IF(N163="sníž. přenesená",J163,0)</f>
        <v>0</v>
      </c>
      <c r="BI163" s="183">
        <f>IF(N163="nulová",J163,0)</f>
        <v>0</v>
      </c>
      <c r="BJ163" s="18" t="s">
        <v>146</v>
      </c>
      <c r="BK163" s="183">
        <f>ROUND(I163*H163,2)</f>
        <v>0</v>
      </c>
      <c r="BL163" s="18" t="s">
        <v>145</v>
      </c>
      <c r="BM163" s="182" t="s">
        <v>8</v>
      </c>
    </row>
    <row r="164" s="13" customFormat="1">
      <c r="A164" s="13"/>
      <c r="B164" s="184"/>
      <c r="C164" s="13"/>
      <c r="D164" s="185" t="s">
        <v>147</v>
      </c>
      <c r="E164" s="186" t="s">
        <v>1</v>
      </c>
      <c r="F164" s="187" t="s">
        <v>148</v>
      </c>
      <c r="G164" s="13"/>
      <c r="H164" s="186" t="s">
        <v>1</v>
      </c>
      <c r="I164" s="188"/>
      <c r="J164" s="13"/>
      <c r="K164" s="13"/>
      <c r="L164" s="184"/>
      <c r="M164" s="189"/>
      <c r="N164" s="190"/>
      <c r="O164" s="190"/>
      <c r="P164" s="190"/>
      <c r="Q164" s="190"/>
      <c r="R164" s="190"/>
      <c r="S164" s="190"/>
      <c r="T164" s="19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6" t="s">
        <v>147</v>
      </c>
      <c r="AU164" s="186" t="s">
        <v>146</v>
      </c>
      <c r="AV164" s="13" t="s">
        <v>80</v>
      </c>
      <c r="AW164" s="13" t="s">
        <v>30</v>
      </c>
      <c r="AX164" s="13" t="s">
        <v>73</v>
      </c>
      <c r="AY164" s="186" t="s">
        <v>137</v>
      </c>
    </row>
    <row r="165" s="14" customFormat="1">
      <c r="A165" s="14"/>
      <c r="B165" s="192"/>
      <c r="C165" s="14"/>
      <c r="D165" s="185" t="s">
        <v>147</v>
      </c>
      <c r="E165" s="193" t="s">
        <v>1</v>
      </c>
      <c r="F165" s="194" t="s">
        <v>149</v>
      </c>
      <c r="G165" s="14"/>
      <c r="H165" s="195">
        <v>75.599999999999994</v>
      </c>
      <c r="I165" s="196"/>
      <c r="J165" s="14"/>
      <c r="K165" s="14"/>
      <c r="L165" s="192"/>
      <c r="M165" s="197"/>
      <c r="N165" s="198"/>
      <c r="O165" s="198"/>
      <c r="P165" s="198"/>
      <c r="Q165" s="198"/>
      <c r="R165" s="198"/>
      <c r="S165" s="198"/>
      <c r="T165" s="19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193" t="s">
        <v>147</v>
      </c>
      <c r="AU165" s="193" t="s">
        <v>146</v>
      </c>
      <c r="AV165" s="14" t="s">
        <v>146</v>
      </c>
      <c r="AW165" s="14" t="s">
        <v>30</v>
      </c>
      <c r="AX165" s="14" t="s">
        <v>73</v>
      </c>
      <c r="AY165" s="193" t="s">
        <v>137</v>
      </c>
    </row>
    <row r="166" s="13" customFormat="1">
      <c r="A166" s="13"/>
      <c r="B166" s="184"/>
      <c r="C166" s="13"/>
      <c r="D166" s="185" t="s">
        <v>147</v>
      </c>
      <c r="E166" s="186" t="s">
        <v>1</v>
      </c>
      <c r="F166" s="187" t="s">
        <v>150</v>
      </c>
      <c r="G166" s="13"/>
      <c r="H166" s="186" t="s">
        <v>1</v>
      </c>
      <c r="I166" s="188"/>
      <c r="J166" s="13"/>
      <c r="K166" s="13"/>
      <c r="L166" s="184"/>
      <c r="M166" s="189"/>
      <c r="N166" s="190"/>
      <c r="O166" s="190"/>
      <c r="P166" s="190"/>
      <c r="Q166" s="190"/>
      <c r="R166" s="190"/>
      <c r="S166" s="190"/>
      <c r="T166" s="19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86" t="s">
        <v>147</v>
      </c>
      <c r="AU166" s="186" t="s">
        <v>146</v>
      </c>
      <c r="AV166" s="13" t="s">
        <v>80</v>
      </c>
      <c r="AW166" s="13" t="s">
        <v>30</v>
      </c>
      <c r="AX166" s="13" t="s">
        <v>73</v>
      </c>
      <c r="AY166" s="186" t="s">
        <v>137</v>
      </c>
    </row>
    <row r="167" s="14" customFormat="1">
      <c r="A167" s="14"/>
      <c r="B167" s="192"/>
      <c r="C167" s="14"/>
      <c r="D167" s="185" t="s">
        <v>147</v>
      </c>
      <c r="E167" s="193" t="s">
        <v>1</v>
      </c>
      <c r="F167" s="194" t="s">
        <v>151</v>
      </c>
      <c r="G167" s="14"/>
      <c r="H167" s="195">
        <v>34.590000000000003</v>
      </c>
      <c r="I167" s="196"/>
      <c r="J167" s="14"/>
      <c r="K167" s="14"/>
      <c r="L167" s="192"/>
      <c r="M167" s="197"/>
      <c r="N167" s="198"/>
      <c r="O167" s="198"/>
      <c r="P167" s="198"/>
      <c r="Q167" s="198"/>
      <c r="R167" s="198"/>
      <c r="S167" s="198"/>
      <c r="T167" s="19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193" t="s">
        <v>147</v>
      </c>
      <c r="AU167" s="193" t="s">
        <v>146</v>
      </c>
      <c r="AV167" s="14" t="s">
        <v>146</v>
      </c>
      <c r="AW167" s="14" t="s">
        <v>30</v>
      </c>
      <c r="AX167" s="14" t="s">
        <v>73</v>
      </c>
      <c r="AY167" s="193" t="s">
        <v>137</v>
      </c>
    </row>
    <row r="168" s="15" customFormat="1">
      <c r="A168" s="15"/>
      <c r="B168" s="200"/>
      <c r="C168" s="15"/>
      <c r="D168" s="185" t="s">
        <v>147</v>
      </c>
      <c r="E168" s="201" t="s">
        <v>1</v>
      </c>
      <c r="F168" s="202" t="s">
        <v>152</v>
      </c>
      <c r="G168" s="15"/>
      <c r="H168" s="203">
        <v>110.19</v>
      </c>
      <c r="I168" s="204"/>
      <c r="J168" s="15"/>
      <c r="K168" s="15"/>
      <c r="L168" s="200"/>
      <c r="M168" s="205"/>
      <c r="N168" s="206"/>
      <c r="O168" s="206"/>
      <c r="P168" s="206"/>
      <c r="Q168" s="206"/>
      <c r="R168" s="206"/>
      <c r="S168" s="206"/>
      <c r="T168" s="20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01" t="s">
        <v>147</v>
      </c>
      <c r="AU168" s="201" t="s">
        <v>146</v>
      </c>
      <c r="AV168" s="15" t="s">
        <v>145</v>
      </c>
      <c r="AW168" s="15" t="s">
        <v>30</v>
      </c>
      <c r="AX168" s="15" t="s">
        <v>80</v>
      </c>
      <c r="AY168" s="201" t="s">
        <v>137</v>
      </c>
    </row>
    <row r="169" s="2" customFormat="1" ht="33" customHeight="1">
      <c r="A169" s="37"/>
      <c r="B169" s="170"/>
      <c r="C169" s="171" t="s">
        <v>179</v>
      </c>
      <c r="D169" s="171" t="s">
        <v>140</v>
      </c>
      <c r="E169" s="172" t="s">
        <v>180</v>
      </c>
      <c r="F169" s="173" t="s">
        <v>181</v>
      </c>
      <c r="G169" s="174" t="s">
        <v>166</v>
      </c>
      <c r="H169" s="175">
        <v>422.80000000000001</v>
      </c>
      <c r="I169" s="176"/>
      <c r="J169" s="177">
        <f>ROUND(I169*H169,2)</f>
        <v>0</v>
      </c>
      <c r="K169" s="173" t="s">
        <v>144</v>
      </c>
      <c r="L169" s="38"/>
      <c r="M169" s="178" t="s">
        <v>1</v>
      </c>
      <c r="N169" s="179" t="s">
        <v>39</v>
      </c>
      <c r="O169" s="76"/>
      <c r="P169" s="180">
        <f>O169*H169</f>
        <v>0</v>
      </c>
      <c r="Q169" s="180">
        <v>0</v>
      </c>
      <c r="R169" s="180">
        <f>Q169*H169</f>
        <v>0</v>
      </c>
      <c r="S169" s="180">
        <v>0</v>
      </c>
      <c r="T169" s="18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2" t="s">
        <v>145</v>
      </c>
      <c r="AT169" s="182" t="s">
        <v>140</v>
      </c>
      <c r="AU169" s="182" t="s">
        <v>146</v>
      </c>
      <c r="AY169" s="18" t="s">
        <v>137</v>
      </c>
      <c r="BE169" s="183">
        <f>IF(N169="základní",J169,0)</f>
        <v>0</v>
      </c>
      <c r="BF169" s="183">
        <f>IF(N169="snížená",J169,0)</f>
        <v>0</v>
      </c>
      <c r="BG169" s="183">
        <f>IF(N169="zákl. přenesená",J169,0)</f>
        <v>0</v>
      </c>
      <c r="BH169" s="183">
        <f>IF(N169="sníž. přenesená",J169,0)</f>
        <v>0</v>
      </c>
      <c r="BI169" s="183">
        <f>IF(N169="nulová",J169,0)</f>
        <v>0</v>
      </c>
      <c r="BJ169" s="18" t="s">
        <v>146</v>
      </c>
      <c r="BK169" s="183">
        <f>ROUND(I169*H169,2)</f>
        <v>0</v>
      </c>
      <c r="BL169" s="18" t="s">
        <v>145</v>
      </c>
      <c r="BM169" s="182" t="s">
        <v>182</v>
      </c>
    </row>
    <row r="170" s="13" customFormat="1">
      <c r="A170" s="13"/>
      <c r="B170" s="184"/>
      <c r="C170" s="13"/>
      <c r="D170" s="185" t="s">
        <v>147</v>
      </c>
      <c r="E170" s="186" t="s">
        <v>1</v>
      </c>
      <c r="F170" s="187" t="s">
        <v>183</v>
      </c>
      <c r="G170" s="13"/>
      <c r="H170" s="186" t="s">
        <v>1</v>
      </c>
      <c r="I170" s="188"/>
      <c r="J170" s="13"/>
      <c r="K170" s="13"/>
      <c r="L170" s="184"/>
      <c r="M170" s="189"/>
      <c r="N170" s="190"/>
      <c r="O170" s="190"/>
      <c r="P170" s="190"/>
      <c r="Q170" s="190"/>
      <c r="R170" s="190"/>
      <c r="S170" s="190"/>
      <c r="T170" s="19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86" t="s">
        <v>147</v>
      </c>
      <c r="AU170" s="186" t="s">
        <v>146</v>
      </c>
      <c r="AV170" s="13" t="s">
        <v>80</v>
      </c>
      <c r="AW170" s="13" t="s">
        <v>30</v>
      </c>
      <c r="AX170" s="13" t="s">
        <v>73</v>
      </c>
      <c r="AY170" s="186" t="s">
        <v>137</v>
      </c>
    </row>
    <row r="171" s="13" customFormat="1">
      <c r="A171" s="13"/>
      <c r="B171" s="184"/>
      <c r="C171" s="13"/>
      <c r="D171" s="185" t="s">
        <v>147</v>
      </c>
      <c r="E171" s="186" t="s">
        <v>1</v>
      </c>
      <c r="F171" s="187" t="s">
        <v>148</v>
      </c>
      <c r="G171" s="13"/>
      <c r="H171" s="186" t="s">
        <v>1</v>
      </c>
      <c r="I171" s="188"/>
      <c r="J171" s="13"/>
      <c r="K171" s="13"/>
      <c r="L171" s="184"/>
      <c r="M171" s="189"/>
      <c r="N171" s="190"/>
      <c r="O171" s="190"/>
      <c r="P171" s="190"/>
      <c r="Q171" s="190"/>
      <c r="R171" s="190"/>
      <c r="S171" s="190"/>
      <c r="T171" s="19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6" t="s">
        <v>147</v>
      </c>
      <c r="AU171" s="186" t="s">
        <v>146</v>
      </c>
      <c r="AV171" s="13" t="s">
        <v>80</v>
      </c>
      <c r="AW171" s="13" t="s">
        <v>30</v>
      </c>
      <c r="AX171" s="13" t="s">
        <v>73</v>
      </c>
      <c r="AY171" s="186" t="s">
        <v>137</v>
      </c>
    </row>
    <row r="172" s="14" customFormat="1">
      <c r="A172" s="14"/>
      <c r="B172" s="192"/>
      <c r="C172" s="14"/>
      <c r="D172" s="185" t="s">
        <v>147</v>
      </c>
      <c r="E172" s="193" t="s">
        <v>1</v>
      </c>
      <c r="F172" s="194" t="s">
        <v>184</v>
      </c>
      <c r="G172" s="14"/>
      <c r="H172" s="195">
        <v>284.80000000000001</v>
      </c>
      <c r="I172" s="196"/>
      <c r="J172" s="14"/>
      <c r="K172" s="14"/>
      <c r="L172" s="192"/>
      <c r="M172" s="197"/>
      <c r="N172" s="198"/>
      <c r="O172" s="198"/>
      <c r="P172" s="198"/>
      <c r="Q172" s="198"/>
      <c r="R172" s="198"/>
      <c r="S172" s="198"/>
      <c r="T172" s="19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193" t="s">
        <v>147</v>
      </c>
      <c r="AU172" s="193" t="s">
        <v>146</v>
      </c>
      <c r="AV172" s="14" t="s">
        <v>146</v>
      </c>
      <c r="AW172" s="14" t="s">
        <v>30</v>
      </c>
      <c r="AX172" s="14" t="s">
        <v>73</v>
      </c>
      <c r="AY172" s="193" t="s">
        <v>137</v>
      </c>
    </row>
    <row r="173" s="13" customFormat="1">
      <c r="A173" s="13"/>
      <c r="B173" s="184"/>
      <c r="C173" s="13"/>
      <c r="D173" s="185" t="s">
        <v>147</v>
      </c>
      <c r="E173" s="186" t="s">
        <v>1</v>
      </c>
      <c r="F173" s="187" t="s">
        <v>150</v>
      </c>
      <c r="G173" s="13"/>
      <c r="H173" s="186" t="s">
        <v>1</v>
      </c>
      <c r="I173" s="188"/>
      <c r="J173" s="13"/>
      <c r="K173" s="13"/>
      <c r="L173" s="184"/>
      <c r="M173" s="189"/>
      <c r="N173" s="190"/>
      <c r="O173" s="190"/>
      <c r="P173" s="190"/>
      <c r="Q173" s="190"/>
      <c r="R173" s="190"/>
      <c r="S173" s="190"/>
      <c r="T173" s="19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6" t="s">
        <v>147</v>
      </c>
      <c r="AU173" s="186" t="s">
        <v>146</v>
      </c>
      <c r="AV173" s="13" t="s">
        <v>80</v>
      </c>
      <c r="AW173" s="13" t="s">
        <v>30</v>
      </c>
      <c r="AX173" s="13" t="s">
        <v>73</v>
      </c>
      <c r="AY173" s="186" t="s">
        <v>137</v>
      </c>
    </row>
    <row r="174" s="14" customFormat="1">
      <c r="A174" s="14"/>
      <c r="B174" s="192"/>
      <c r="C174" s="14"/>
      <c r="D174" s="185" t="s">
        <v>147</v>
      </c>
      <c r="E174" s="193" t="s">
        <v>1</v>
      </c>
      <c r="F174" s="194" t="s">
        <v>185</v>
      </c>
      <c r="G174" s="14"/>
      <c r="H174" s="195">
        <v>138</v>
      </c>
      <c r="I174" s="196"/>
      <c r="J174" s="14"/>
      <c r="K174" s="14"/>
      <c r="L174" s="192"/>
      <c r="M174" s="197"/>
      <c r="N174" s="198"/>
      <c r="O174" s="198"/>
      <c r="P174" s="198"/>
      <c r="Q174" s="198"/>
      <c r="R174" s="198"/>
      <c r="S174" s="198"/>
      <c r="T174" s="19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193" t="s">
        <v>147</v>
      </c>
      <c r="AU174" s="193" t="s">
        <v>146</v>
      </c>
      <c r="AV174" s="14" t="s">
        <v>146</v>
      </c>
      <c r="AW174" s="14" t="s">
        <v>30</v>
      </c>
      <c r="AX174" s="14" t="s">
        <v>73</v>
      </c>
      <c r="AY174" s="193" t="s">
        <v>137</v>
      </c>
    </row>
    <row r="175" s="15" customFormat="1">
      <c r="A175" s="15"/>
      <c r="B175" s="200"/>
      <c r="C175" s="15"/>
      <c r="D175" s="185" t="s">
        <v>147</v>
      </c>
      <c r="E175" s="201" t="s">
        <v>1</v>
      </c>
      <c r="F175" s="202" t="s">
        <v>152</v>
      </c>
      <c r="G175" s="15"/>
      <c r="H175" s="203">
        <v>422.80000000000001</v>
      </c>
      <c r="I175" s="204"/>
      <c r="J175" s="15"/>
      <c r="K175" s="15"/>
      <c r="L175" s="200"/>
      <c r="M175" s="205"/>
      <c r="N175" s="206"/>
      <c r="O175" s="206"/>
      <c r="P175" s="206"/>
      <c r="Q175" s="206"/>
      <c r="R175" s="206"/>
      <c r="S175" s="206"/>
      <c r="T175" s="207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01" t="s">
        <v>147</v>
      </c>
      <c r="AU175" s="201" t="s">
        <v>146</v>
      </c>
      <c r="AV175" s="15" t="s">
        <v>145</v>
      </c>
      <c r="AW175" s="15" t="s">
        <v>30</v>
      </c>
      <c r="AX175" s="15" t="s">
        <v>80</v>
      </c>
      <c r="AY175" s="201" t="s">
        <v>137</v>
      </c>
    </row>
    <row r="176" s="2" customFormat="1" ht="33" customHeight="1">
      <c r="A176" s="37"/>
      <c r="B176" s="170"/>
      <c r="C176" s="171" t="s">
        <v>167</v>
      </c>
      <c r="D176" s="171" t="s">
        <v>140</v>
      </c>
      <c r="E176" s="172" t="s">
        <v>186</v>
      </c>
      <c r="F176" s="173" t="s">
        <v>187</v>
      </c>
      <c r="G176" s="174" t="s">
        <v>143</v>
      </c>
      <c r="H176" s="175">
        <v>11.550000000000001</v>
      </c>
      <c r="I176" s="176"/>
      <c r="J176" s="177">
        <f>ROUND(I176*H176,2)</f>
        <v>0</v>
      </c>
      <c r="K176" s="173" t="s">
        <v>144</v>
      </c>
      <c r="L176" s="38"/>
      <c r="M176" s="178" t="s">
        <v>1</v>
      </c>
      <c r="N176" s="179" t="s">
        <v>39</v>
      </c>
      <c r="O176" s="76"/>
      <c r="P176" s="180">
        <f>O176*H176</f>
        <v>0</v>
      </c>
      <c r="Q176" s="180">
        <v>0</v>
      </c>
      <c r="R176" s="180">
        <f>Q176*H176</f>
        <v>0</v>
      </c>
      <c r="S176" s="180">
        <v>0</v>
      </c>
      <c r="T176" s="18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2" t="s">
        <v>145</v>
      </c>
      <c r="AT176" s="182" t="s">
        <v>140</v>
      </c>
      <c r="AU176" s="182" t="s">
        <v>146</v>
      </c>
      <c r="AY176" s="18" t="s">
        <v>137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8" t="s">
        <v>146</v>
      </c>
      <c r="BK176" s="183">
        <f>ROUND(I176*H176,2)</f>
        <v>0</v>
      </c>
      <c r="BL176" s="18" t="s">
        <v>145</v>
      </c>
      <c r="BM176" s="182" t="s">
        <v>188</v>
      </c>
    </row>
    <row r="177" s="13" customFormat="1">
      <c r="A177" s="13"/>
      <c r="B177" s="184"/>
      <c r="C177" s="13"/>
      <c r="D177" s="185" t="s">
        <v>147</v>
      </c>
      <c r="E177" s="186" t="s">
        <v>1</v>
      </c>
      <c r="F177" s="187" t="s">
        <v>178</v>
      </c>
      <c r="G177" s="13"/>
      <c r="H177" s="186" t="s">
        <v>1</v>
      </c>
      <c r="I177" s="188"/>
      <c r="J177" s="13"/>
      <c r="K177" s="13"/>
      <c r="L177" s="184"/>
      <c r="M177" s="189"/>
      <c r="N177" s="190"/>
      <c r="O177" s="190"/>
      <c r="P177" s="190"/>
      <c r="Q177" s="190"/>
      <c r="R177" s="190"/>
      <c r="S177" s="190"/>
      <c r="T177" s="19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6" t="s">
        <v>147</v>
      </c>
      <c r="AU177" s="186" t="s">
        <v>146</v>
      </c>
      <c r="AV177" s="13" t="s">
        <v>80</v>
      </c>
      <c r="AW177" s="13" t="s">
        <v>30</v>
      </c>
      <c r="AX177" s="13" t="s">
        <v>73</v>
      </c>
      <c r="AY177" s="186" t="s">
        <v>137</v>
      </c>
    </row>
    <row r="178" s="13" customFormat="1">
      <c r="A178" s="13"/>
      <c r="B178" s="184"/>
      <c r="C178" s="13"/>
      <c r="D178" s="185" t="s">
        <v>147</v>
      </c>
      <c r="E178" s="186" t="s">
        <v>1</v>
      </c>
      <c r="F178" s="187" t="s">
        <v>148</v>
      </c>
      <c r="G178" s="13"/>
      <c r="H178" s="186" t="s">
        <v>1</v>
      </c>
      <c r="I178" s="188"/>
      <c r="J178" s="13"/>
      <c r="K178" s="13"/>
      <c r="L178" s="184"/>
      <c r="M178" s="189"/>
      <c r="N178" s="190"/>
      <c r="O178" s="190"/>
      <c r="P178" s="190"/>
      <c r="Q178" s="190"/>
      <c r="R178" s="190"/>
      <c r="S178" s="190"/>
      <c r="T178" s="19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6" t="s">
        <v>147</v>
      </c>
      <c r="AU178" s="186" t="s">
        <v>146</v>
      </c>
      <c r="AV178" s="13" t="s">
        <v>80</v>
      </c>
      <c r="AW178" s="13" t="s">
        <v>30</v>
      </c>
      <c r="AX178" s="13" t="s">
        <v>73</v>
      </c>
      <c r="AY178" s="186" t="s">
        <v>137</v>
      </c>
    </row>
    <row r="179" s="14" customFormat="1">
      <c r="A179" s="14"/>
      <c r="B179" s="192"/>
      <c r="C179" s="14"/>
      <c r="D179" s="185" t="s">
        <v>147</v>
      </c>
      <c r="E179" s="193" t="s">
        <v>1</v>
      </c>
      <c r="F179" s="194" t="s">
        <v>189</v>
      </c>
      <c r="G179" s="14"/>
      <c r="H179" s="195">
        <v>8.4000000000000004</v>
      </c>
      <c r="I179" s="196"/>
      <c r="J179" s="14"/>
      <c r="K179" s="14"/>
      <c r="L179" s="192"/>
      <c r="M179" s="197"/>
      <c r="N179" s="198"/>
      <c r="O179" s="198"/>
      <c r="P179" s="198"/>
      <c r="Q179" s="198"/>
      <c r="R179" s="198"/>
      <c r="S179" s="198"/>
      <c r="T179" s="19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193" t="s">
        <v>147</v>
      </c>
      <c r="AU179" s="193" t="s">
        <v>146</v>
      </c>
      <c r="AV179" s="14" t="s">
        <v>146</v>
      </c>
      <c r="AW179" s="14" t="s">
        <v>30</v>
      </c>
      <c r="AX179" s="14" t="s">
        <v>73</v>
      </c>
      <c r="AY179" s="193" t="s">
        <v>137</v>
      </c>
    </row>
    <row r="180" s="13" customFormat="1">
      <c r="A180" s="13"/>
      <c r="B180" s="184"/>
      <c r="C180" s="13"/>
      <c r="D180" s="185" t="s">
        <v>147</v>
      </c>
      <c r="E180" s="186" t="s">
        <v>1</v>
      </c>
      <c r="F180" s="187" t="s">
        <v>150</v>
      </c>
      <c r="G180" s="13"/>
      <c r="H180" s="186" t="s">
        <v>1</v>
      </c>
      <c r="I180" s="188"/>
      <c r="J180" s="13"/>
      <c r="K180" s="13"/>
      <c r="L180" s="184"/>
      <c r="M180" s="189"/>
      <c r="N180" s="190"/>
      <c r="O180" s="190"/>
      <c r="P180" s="190"/>
      <c r="Q180" s="190"/>
      <c r="R180" s="190"/>
      <c r="S180" s="190"/>
      <c r="T180" s="19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6" t="s">
        <v>147</v>
      </c>
      <c r="AU180" s="186" t="s">
        <v>146</v>
      </c>
      <c r="AV180" s="13" t="s">
        <v>80</v>
      </c>
      <c r="AW180" s="13" t="s">
        <v>30</v>
      </c>
      <c r="AX180" s="13" t="s">
        <v>73</v>
      </c>
      <c r="AY180" s="186" t="s">
        <v>137</v>
      </c>
    </row>
    <row r="181" s="14" customFormat="1">
      <c r="A181" s="14"/>
      <c r="B181" s="192"/>
      <c r="C181" s="14"/>
      <c r="D181" s="185" t="s">
        <v>147</v>
      </c>
      <c r="E181" s="193" t="s">
        <v>1</v>
      </c>
      <c r="F181" s="194" t="s">
        <v>190</v>
      </c>
      <c r="G181" s="14"/>
      <c r="H181" s="195">
        <v>3.1499999999999999</v>
      </c>
      <c r="I181" s="196"/>
      <c r="J181" s="14"/>
      <c r="K181" s="14"/>
      <c r="L181" s="192"/>
      <c r="M181" s="197"/>
      <c r="N181" s="198"/>
      <c r="O181" s="198"/>
      <c r="P181" s="198"/>
      <c r="Q181" s="198"/>
      <c r="R181" s="198"/>
      <c r="S181" s="198"/>
      <c r="T181" s="19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193" t="s">
        <v>147</v>
      </c>
      <c r="AU181" s="193" t="s">
        <v>146</v>
      </c>
      <c r="AV181" s="14" t="s">
        <v>146</v>
      </c>
      <c r="AW181" s="14" t="s">
        <v>30</v>
      </c>
      <c r="AX181" s="14" t="s">
        <v>73</v>
      </c>
      <c r="AY181" s="193" t="s">
        <v>137</v>
      </c>
    </row>
    <row r="182" s="15" customFormat="1">
      <c r="A182" s="15"/>
      <c r="B182" s="200"/>
      <c r="C182" s="15"/>
      <c r="D182" s="185" t="s">
        <v>147</v>
      </c>
      <c r="E182" s="201" t="s">
        <v>1</v>
      </c>
      <c r="F182" s="202" t="s">
        <v>152</v>
      </c>
      <c r="G182" s="15"/>
      <c r="H182" s="203">
        <v>11.550000000000001</v>
      </c>
      <c r="I182" s="204"/>
      <c r="J182" s="15"/>
      <c r="K182" s="15"/>
      <c r="L182" s="200"/>
      <c r="M182" s="205"/>
      <c r="N182" s="206"/>
      <c r="O182" s="206"/>
      <c r="P182" s="206"/>
      <c r="Q182" s="206"/>
      <c r="R182" s="206"/>
      <c r="S182" s="206"/>
      <c r="T182" s="207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01" t="s">
        <v>147</v>
      </c>
      <c r="AU182" s="201" t="s">
        <v>146</v>
      </c>
      <c r="AV182" s="15" t="s">
        <v>145</v>
      </c>
      <c r="AW182" s="15" t="s">
        <v>30</v>
      </c>
      <c r="AX182" s="15" t="s">
        <v>80</v>
      </c>
      <c r="AY182" s="201" t="s">
        <v>137</v>
      </c>
    </row>
    <row r="183" s="12" customFormat="1" ht="22.8" customHeight="1">
      <c r="A183" s="12"/>
      <c r="B183" s="157"/>
      <c r="C183" s="12"/>
      <c r="D183" s="158" t="s">
        <v>72</v>
      </c>
      <c r="E183" s="168" t="s">
        <v>191</v>
      </c>
      <c r="F183" s="168" t="s">
        <v>192</v>
      </c>
      <c r="G183" s="12"/>
      <c r="H183" s="12"/>
      <c r="I183" s="160"/>
      <c r="J183" s="169">
        <f>BK183</f>
        <v>0</v>
      </c>
      <c r="K183" s="12"/>
      <c r="L183" s="157"/>
      <c r="M183" s="162"/>
      <c r="N183" s="163"/>
      <c r="O183" s="163"/>
      <c r="P183" s="164">
        <f>SUM(P184:P192)</f>
        <v>0</v>
      </c>
      <c r="Q183" s="163"/>
      <c r="R183" s="164">
        <f>SUM(R184:R192)</f>
        <v>0</v>
      </c>
      <c r="S183" s="163"/>
      <c r="T183" s="165">
        <f>SUM(T184:T192)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58" t="s">
        <v>80</v>
      </c>
      <c r="AT183" s="166" t="s">
        <v>72</v>
      </c>
      <c r="AU183" s="166" t="s">
        <v>80</v>
      </c>
      <c r="AY183" s="158" t="s">
        <v>137</v>
      </c>
      <c r="BK183" s="167">
        <f>SUM(BK184:BK192)</f>
        <v>0</v>
      </c>
    </row>
    <row r="184" s="2" customFormat="1" ht="33" customHeight="1">
      <c r="A184" s="37"/>
      <c r="B184" s="170"/>
      <c r="C184" s="171" t="s">
        <v>191</v>
      </c>
      <c r="D184" s="171" t="s">
        <v>140</v>
      </c>
      <c r="E184" s="172" t="s">
        <v>193</v>
      </c>
      <c r="F184" s="173" t="s">
        <v>194</v>
      </c>
      <c r="G184" s="174" t="s">
        <v>143</v>
      </c>
      <c r="H184" s="175">
        <v>15.390000000000001</v>
      </c>
      <c r="I184" s="176"/>
      <c r="J184" s="177">
        <f>ROUND(I184*H184,2)</f>
        <v>0</v>
      </c>
      <c r="K184" s="173" t="s">
        <v>144</v>
      </c>
      <c r="L184" s="38"/>
      <c r="M184" s="178" t="s">
        <v>1</v>
      </c>
      <c r="N184" s="179" t="s">
        <v>39</v>
      </c>
      <c r="O184" s="76"/>
      <c r="P184" s="180">
        <f>O184*H184</f>
        <v>0</v>
      </c>
      <c r="Q184" s="180">
        <v>0</v>
      </c>
      <c r="R184" s="180">
        <f>Q184*H184</f>
        <v>0</v>
      </c>
      <c r="S184" s="180">
        <v>0</v>
      </c>
      <c r="T184" s="18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2" t="s">
        <v>145</v>
      </c>
      <c r="AT184" s="182" t="s">
        <v>140</v>
      </c>
      <c r="AU184" s="182" t="s">
        <v>146</v>
      </c>
      <c r="AY184" s="18" t="s">
        <v>137</v>
      </c>
      <c r="BE184" s="183">
        <f>IF(N184="základní",J184,0)</f>
        <v>0</v>
      </c>
      <c r="BF184" s="183">
        <f>IF(N184="snížená",J184,0)</f>
        <v>0</v>
      </c>
      <c r="BG184" s="183">
        <f>IF(N184="zákl. přenesená",J184,0)</f>
        <v>0</v>
      </c>
      <c r="BH184" s="183">
        <f>IF(N184="sníž. přenesená",J184,0)</f>
        <v>0</v>
      </c>
      <c r="BI184" s="183">
        <f>IF(N184="nulová",J184,0)</f>
        <v>0</v>
      </c>
      <c r="BJ184" s="18" t="s">
        <v>146</v>
      </c>
      <c r="BK184" s="183">
        <f>ROUND(I184*H184,2)</f>
        <v>0</v>
      </c>
      <c r="BL184" s="18" t="s">
        <v>145</v>
      </c>
      <c r="BM184" s="182" t="s">
        <v>195</v>
      </c>
    </row>
    <row r="185" s="14" customFormat="1">
      <c r="A185" s="14"/>
      <c r="B185" s="192"/>
      <c r="C185" s="14"/>
      <c r="D185" s="185" t="s">
        <v>147</v>
      </c>
      <c r="E185" s="193" t="s">
        <v>1</v>
      </c>
      <c r="F185" s="194" t="s">
        <v>196</v>
      </c>
      <c r="G185" s="14"/>
      <c r="H185" s="195">
        <v>15.390000000000001</v>
      </c>
      <c r="I185" s="196"/>
      <c r="J185" s="14"/>
      <c r="K185" s="14"/>
      <c r="L185" s="192"/>
      <c r="M185" s="197"/>
      <c r="N185" s="198"/>
      <c r="O185" s="198"/>
      <c r="P185" s="198"/>
      <c r="Q185" s="198"/>
      <c r="R185" s="198"/>
      <c r="S185" s="198"/>
      <c r="T185" s="19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193" t="s">
        <v>147</v>
      </c>
      <c r="AU185" s="193" t="s">
        <v>146</v>
      </c>
      <c r="AV185" s="14" t="s">
        <v>146</v>
      </c>
      <c r="AW185" s="14" t="s">
        <v>30</v>
      </c>
      <c r="AX185" s="14" t="s">
        <v>73</v>
      </c>
      <c r="AY185" s="193" t="s">
        <v>137</v>
      </c>
    </row>
    <row r="186" s="15" customFormat="1">
      <c r="A186" s="15"/>
      <c r="B186" s="200"/>
      <c r="C186" s="15"/>
      <c r="D186" s="185" t="s">
        <v>147</v>
      </c>
      <c r="E186" s="201" t="s">
        <v>1</v>
      </c>
      <c r="F186" s="202" t="s">
        <v>152</v>
      </c>
      <c r="G186" s="15"/>
      <c r="H186" s="203">
        <v>15.390000000000001</v>
      </c>
      <c r="I186" s="204"/>
      <c r="J186" s="15"/>
      <c r="K186" s="15"/>
      <c r="L186" s="200"/>
      <c r="M186" s="205"/>
      <c r="N186" s="206"/>
      <c r="O186" s="206"/>
      <c r="P186" s="206"/>
      <c r="Q186" s="206"/>
      <c r="R186" s="206"/>
      <c r="S186" s="206"/>
      <c r="T186" s="207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01" t="s">
        <v>147</v>
      </c>
      <c r="AU186" s="201" t="s">
        <v>146</v>
      </c>
      <c r="AV186" s="15" t="s">
        <v>145</v>
      </c>
      <c r="AW186" s="15" t="s">
        <v>30</v>
      </c>
      <c r="AX186" s="15" t="s">
        <v>80</v>
      </c>
      <c r="AY186" s="201" t="s">
        <v>137</v>
      </c>
    </row>
    <row r="187" s="2" customFormat="1" ht="33" customHeight="1">
      <c r="A187" s="37"/>
      <c r="B187" s="170"/>
      <c r="C187" s="171" t="s">
        <v>172</v>
      </c>
      <c r="D187" s="171" t="s">
        <v>140</v>
      </c>
      <c r="E187" s="172" t="s">
        <v>197</v>
      </c>
      <c r="F187" s="173" t="s">
        <v>198</v>
      </c>
      <c r="G187" s="174" t="s">
        <v>143</v>
      </c>
      <c r="H187" s="175">
        <v>75.599999999999994</v>
      </c>
      <c r="I187" s="176"/>
      <c r="J187" s="177">
        <f>ROUND(I187*H187,2)</f>
        <v>0</v>
      </c>
      <c r="K187" s="173" t="s">
        <v>144</v>
      </c>
      <c r="L187" s="38"/>
      <c r="M187" s="178" t="s">
        <v>1</v>
      </c>
      <c r="N187" s="179" t="s">
        <v>39</v>
      </c>
      <c r="O187" s="76"/>
      <c r="P187" s="180">
        <f>O187*H187</f>
        <v>0</v>
      </c>
      <c r="Q187" s="180">
        <v>0</v>
      </c>
      <c r="R187" s="180">
        <f>Q187*H187</f>
        <v>0</v>
      </c>
      <c r="S187" s="180">
        <v>0</v>
      </c>
      <c r="T187" s="18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2" t="s">
        <v>145</v>
      </c>
      <c r="AT187" s="182" t="s">
        <v>140</v>
      </c>
      <c r="AU187" s="182" t="s">
        <v>146</v>
      </c>
      <c r="AY187" s="18" t="s">
        <v>137</v>
      </c>
      <c r="BE187" s="183">
        <f>IF(N187="základní",J187,0)</f>
        <v>0</v>
      </c>
      <c r="BF187" s="183">
        <f>IF(N187="snížená",J187,0)</f>
        <v>0</v>
      </c>
      <c r="BG187" s="183">
        <f>IF(N187="zákl. přenesená",J187,0)</f>
        <v>0</v>
      </c>
      <c r="BH187" s="183">
        <f>IF(N187="sníž. přenesená",J187,0)</f>
        <v>0</v>
      </c>
      <c r="BI187" s="183">
        <f>IF(N187="nulová",J187,0)</f>
        <v>0</v>
      </c>
      <c r="BJ187" s="18" t="s">
        <v>146</v>
      </c>
      <c r="BK187" s="183">
        <f>ROUND(I187*H187,2)</f>
        <v>0</v>
      </c>
      <c r="BL187" s="18" t="s">
        <v>145</v>
      </c>
      <c r="BM187" s="182" t="s">
        <v>199</v>
      </c>
    </row>
    <row r="188" s="14" customFormat="1">
      <c r="A188" s="14"/>
      <c r="B188" s="192"/>
      <c r="C188" s="14"/>
      <c r="D188" s="185" t="s">
        <v>147</v>
      </c>
      <c r="E188" s="193" t="s">
        <v>1</v>
      </c>
      <c r="F188" s="194" t="s">
        <v>200</v>
      </c>
      <c r="G188" s="14"/>
      <c r="H188" s="195">
        <v>75.599999999999994</v>
      </c>
      <c r="I188" s="196"/>
      <c r="J188" s="14"/>
      <c r="K188" s="14"/>
      <c r="L188" s="192"/>
      <c r="M188" s="197"/>
      <c r="N188" s="198"/>
      <c r="O188" s="198"/>
      <c r="P188" s="198"/>
      <c r="Q188" s="198"/>
      <c r="R188" s="198"/>
      <c r="S188" s="198"/>
      <c r="T188" s="19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193" t="s">
        <v>147</v>
      </c>
      <c r="AU188" s="193" t="s">
        <v>146</v>
      </c>
      <c r="AV188" s="14" t="s">
        <v>146</v>
      </c>
      <c r="AW188" s="14" t="s">
        <v>30</v>
      </c>
      <c r="AX188" s="14" t="s">
        <v>73</v>
      </c>
      <c r="AY188" s="193" t="s">
        <v>137</v>
      </c>
    </row>
    <row r="189" s="15" customFormat="1">
      <c r="A189" s="15"/>
      <c r="B189" s="200"/>
      <c r="C189" s="15"/>
      <c r="D189" s="185" t="s">
        <v>147</v>
      </c>
      <c r="E189" s="201" t="s">
        <v>1</v>
      </c>
      <c r="F189" s="202" t="s">
        <v>152</v>
      </c>
      <c r="G189" s="15"/>
      <c r="H189" s="203">
        <v>75.599999999999994</v>
      </c>
      <c r="I189" s="204"/>
      <c r="J189" s="15"/>
      <c r="K189" s="15"/>
      <c r="L189" s="200"/>
      <c r="M189" s="205"/>
      <c r="N189" s="206"/>
      <c r="O189" s="206"/>
      <c r="P189" s="206"/>
      <c r="Q189" s="206"/>
      <c r="R189" s="206"/>
      <c r="S189" s="206"/>
      <c r="T189" s="207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01" t="s">
        <v>147</v>
      </c>
      <c r="AU189" s="201" t="s">
        <v>146</v>
      </c>
      <c r="AV189" s="15" t="s">
        <v>145</v>
      </c>
      <c r="AW189" s="15" t="s">
        <v>30</v>
      </c>
      <c r="AX189" s="15" t="s">
        <v>80</v>
      </c>
      <c r="AY189" s="201" t="s">
        <v>137</v>
      </c>
    </row>
    <row r="190" s="2" customFormat="1" ht="33" customHeight="1">
      <c r="A190" s="37"/>
      <c r="B190" s="170"/>
      <c r="C190" s="171" t="s">
        <v>201</v>
      </c>
      <c r="D190" s="171" t="s">
        <v>140</v>
      </c>
      <c r="E190" s="172" t="s">
        <v>202</v>
      </c>
      <c r="F190" s="173" t="s">
        <v>203</v>
      </c>
      <c r="G190" s="174" t="s">
        <v>143</v>
      </c>
      <c r="H190" s="175">
        <v>19.199999999999999</v>
      </c>
      <c r="I190" s="176"/>
      <c r="J190" s="177">
        <f>ROUND(I190*H190,2)</f>
        <v>0</v>
      </c>
      <c r="K190" s="173" t="s">
        <v>144</v>
      </c>
      <c r="L190" s="38"/>
      <c r="M190" s="178" t="s">
        <v>1</v>
      </c>
      <c r="N190" s="179" t="s">
        <v>39</v>
      </c>
      <c r="O190" s="76"/>
      <c r="P190" s="180">
        <f>O190*H190</f>
        <v>0</v>
      </c>
      <c r="Q190" s="180">
        <v>0</v>
      </c>
      <c r="R190" s="180">
        <f>Q190*H190</f>
        <v>0</v>
      </c>
      <c r="S190" s="180">
        <v>0</v>
      </c>
      <c r="T190" s="18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2" t="s">
        <v>145</v>
      </c>
      <c r="AT190" s="182" t="s">
        <v>140</v>
      </c>
      <c r="AU190" s="182" t="s">
        <v>146</v>
      </c>
      <c r="AY190" s="18" t="s">
        <v>137</v>
      </c>
      <c r="BE190" s="183">
        <f>IF(N190="základní",J190,0)</f>
        <v>0</v>
      </c>
      <c r="BF190" s="183">
        <f>IF(N190="snížená",J190,0)</f>
        <v>0</v>
      </c>
      <c r="BG190" s="183">
        <f>IF(N190="zákl. přenesená",J190,0)</f>
        <v>0</v>
      </c>
      <c r="BH190" s="183">
        <f>IF(N190="sníž. přenesená",J190,0)</f>
        <v>0</v>
      </c>
      <c r="BI190" s="183">
        <f>IF(N190="nulová",J190,0)</f>
        <v>0</v>
      </c>
      <c r="BJ190" s="18" t="s">
        <v>146</v>
      </c>
      <c r="BK190" s="183">
        <f>ROUND(I190*H190,2)</f>
        <v>0</v>
      </c>
      <c r="BL190" s="18" t="s">
        <v>145</v>
      </c>
      <c r="BM190" s="182" t="s">
        <v>204</v>
      </c>
    </row>
    <row r="191" s="14" customFormat="1">
      <c r="A191" s="14"/>
      <c r="B191" s="192"/>
      <c r="C191" s="14"/>
      <c r="D191" s="185" t="s">
        <v>147</v>
      </c>
      <c r="E191" s="193" t="s">
        <v>1</v>
      </c>
      <c r="F191" s="194" t="s">
        <v>205</v>
      </c>
      <c r="G191" s="14"/>
      <c r="H191" s="195">
        <v>19.199999999999999</v>
      </c>
      <c r="I191" s="196"/>
      <c r="J191" s="14"/>
      <c r="K191" s="14"/>
      <c r="L191" s="192"/>
      <c r="M191" s="197"/>
      <c r="N191" s="198"/>
      <c r="O191" s="198"/>
      <c r="P191" s="198"/>
      <c r="Q191" s="198"/>
      <c r="R191" s="198"/>
      <c r="S191" s="198"/>
      <c r="T191" s="19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193" t="s">
        <v>147</v>
      </c>
      <c r="AU191" s="193" t="s">
        <v>146</v>
      </c>
      <c r="AV191" s="14" t="s">
        <v>146</v>
      </c>
      <c r="AW191" s="14" t="s">
        <v>30</v>
      </c>
      <c r="AX191" s="14" t="s">
        <v>73</v>
      </c>
      <c r="AY191" s="193" t="s">
        <v>137</v>
      </c>
    </row>
    <row r="192" s="15" customFormat="1">
      <c r="A192" s="15"/>
      <c r="B192" s="200"/>
      <c r="C192" s="15"/>
      <c r="D192" s="185" t="s">
        <v>147</v>
      </c>
      <c r="E192" s="201" t="s">
        <v>1</v>
      </c>
      <c r="F192" s="202" t="s">
        <v>152</v>
      </c>
      <c r="G192" s="15"/>
      <c r="H192" s="203">
        <v>19.199999999999999</v>
      </c>
      <c r="I192" s="204"/>
      <c r="J192" s="15"/>
      <c r="K192" s="15"/>
      <c r="L192" s="200"/>
      <c r="M192" s="205"/>
      <c r="N192" s="206"/>
      <c r="O192" s="206"/>
      <c r="P192" s="206"/>
      <c r="Q192" s="206"/>
      <c r="R192" s="206"/>
      <c r="S192" s="206"/>
      <c r="T192" s="207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01" t="s">
        <v>147</v>
      </c>
      <c r="AU192" s="201" t="s">
        <v>146</v>
      </c>
      <c r="AV192" s="15" t="s">
        <v>145</v>
      </c>
      <c r="AW192" s="15" t="s">
        <v>30</v>
      </c>
      <c r="AX192" s="15" t="s">
        <v>80</v>
      </c>
      <c r="AY192" s="201" t="s">
        <v>137</v>
      </c>
    </row>
    <row r="193" s="12" customFormat="1" ht="22.8" customHeight="1">
      <c r="A193" s="12"/>
      <c r="B193" s="157"/>
      <c r="C193" s="12"/>
      <c r="D193" s="158" t="s">
        <v>72</v>
      </c>
      <c r="E193" s="168" t="s">
        <v>206</v>
      </c>
      <c r="F193" s="168" t="s">
        <v>207</v>
      </c>
      <c r="G193" s="12"/>
      <c r="H193" s="12"/>
      <c r="I193" s="160"/>
      <c r="J193" s="169">
        <f>BK193</f>
        <v>0</v>
      </c>
      <c r="K193" s="12"/>
      <c r="L193" s="157"/>
      <c r="M193" s="162"/>
      <c r="N193" s="163"/>
      <c r="O193" s="163"/>
      <c r="P193" s="164">
        <f>SUM(P194:P197)</f>
        <v>0</v>
      </c>
      <c r="Q193" s="163"/>
      <c r="R193" s="164">
        <f>SUM(R194:R197)</f>
        <v>0</v>
      </c>
      <c r="S193" s="163"/>
      <c r="T193" s="165">
        <f>SUM(T194:T197)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58" t="s">
        <v>80</v>
      </c>
      <c r="AT193" s="166" t="s">
        <v>72</v>
      </c>
      <c r="AU193" s="166" t="s">
        <v>80</v>
      </c>
      <c r="AY193" s="158" t="s">
        <v>137</v>
      </c>
      <c r="BK193" s="167">
        <f>SUM(BK194:BK197)</f>
        <v>0</v>
      </c>
    </row>
    <row r="194" s="2" customFormat="1" ht="37.8" customHeight="1">
      <c r="A194" s="37"/>
      <c r="B194" s="170"/>
      <c r="C194" s="171" t="s">
        <v>8</v>
      </c>
      <c r="D194" s="171" t="s">
        <v>140</v>
      </c>
      <c r="E194" s="172" t="s">
        <v>208</v>
      </c>
      <c r="F194" s="173" t="s">
        <v>209</v>
      </c>
      <c r="G194" s="174" t="s">
        <v>210</v>
      </c>
      <c r="H194" s="175">
        <v>6.7279999999999998</v>
      </c>
      <c r="I194" s="176"/>
      <c r="J194" s="177">
        <f>ROUND(I194*H194,2)</f>
        <v>0</v>
      </c>
      <c r="K194" s="173" t="s">
        <v>144</v>
      </c>
      <c r="L194" s="38"/>
      <c r="M194" s="178" t="s">
        <v>1</v>
      </c>
      <c r="N194" s="179" t="s">
        <v>39</v>
      </c>
      <c r="O194" s="76"/>
      <c r="P194" s="180">
        <f>O194*H194</f>
        <v>0</v>
      </c>
      <c r="Q194" s="180">
        <v>0</v>
      </c>
      <c r="R194" s="180">
        <f>Q194*H194</f>
        <v>0</v>
      </c>
      <c r="S194" s="180">
        <v>0</v>
      </c>
      <c r="T194" s="18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2" t="s">
        <v>145</v>
      </c>
      <c r="AT194" s="182" t="s">
        <v>140</v>
      </c>
      <c r="AU194" s="182" t="s">
        <v>146</v>
      </c>
      <c r="AY194" s="18" t="s">
        <v>137</v>
      </c>
      <c r="BE194" s="183">
        <f>IF(N194="základní",J194,0)</f>
        <v>0</v>
      </c>
      <c r="BF194" s="183">
        <f>IF(N194="snížená",J194,0)</f>
        <v>0</v>
      </c>
      <c r="BG194" s="183">
        <f>IF(N194="zákl. přenesená",J194,0)</f>
        <v>0</v>
      </c>
      <c r="BH194" s="183">
        <f>IF(N194="sníž. přenesená",J194,0)</f>
        <v>0</v>
      </c>
      <c r="BI194" s="183">
        <f>IF(N194="nulová",J194,0)</f>
        <v>0</v>
      </c>
      <c r="BJ194" s="18" t="s">
        <v>146</v>
      </c>
      <c r="BK194" s="183">
        <f>ROUND(I194*H194,2)</f>
        <v>0</v>
      </c>
      <c r="BL194" s="18" t="s">
        <v>145</v>
      </c>
      <c r="BM194" s="182" t="s">
        <v>211</v>
      </c>
    </row>
    <row r="195" s="2" customFormat="1" ht="37.8" customHeight="1">
      <c r="A195" s="37"/>
      <c r="B195" s="170"/>
      <c r="C195" s="171" t="s">
        <v>212</v>
      </c>
      <c r="D195" s="171" t="s">
        <v>140</v>
      </c>
      <c r="E195" s="172" t="s">
        <v>213</v>
      </c>
      <c r="F195" s="173" t="s">
        <v>214</v>
      </c>
      <c r="G195" s="174" t="s">
        <v>210</v>
      </c>
      <c r="H195" s="175">
        <v>6.7279999999999998</v>
      </c>
      <c r="I195" s="176"/>
      <c r="J195" s="177">
        <f>ROUND(I195*H195,2)</f>
        <v>0</v>
      </c>
      <c r="K195" s="173" t="s">
        <v>144</v>
      </c>
      <c r="L195" s="38"/>
      <c r="M195" s="178" t="s">
        <v>1</v>
      </c>
      <c r="N195" s="179" t="s">
        <v>39</v>
      </c>
      <c r="O195" s="76"/>
      <c r="P195" s="180">
        <f>O195*H195</f>
        <v>0</v>
      </c>
      <c r="Q195" s="180">
        <v>0</v>
      </c>
      <c r="R195" s="180">
        <f>Q195*H195</f>
        <v>0</v>
      </c>
      <c r="S195" s="180">
        <v>0</v>
      </c>
      <c r="T195" s="18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2" t="s">
        <v>145</v>
      </c>
      <c r="AT195" s="182" t="s">
        <v>140</v>
      </c>
      <c r="AU195" s="182" t="s">
        <v>146</v>
      </c>
      <c r="AY195" s="18" t="s">
        <v>137</v>
      </c>
      <c r="BE195" s="183">
        <f>IF(N195="základní",J195,0)</f>
        <v>0</v>
      </c>
      <c r="BF195" s="183">
        <f>IF(N195="snížená",J195,0)</f>
        <v>0</v>
      </c>
      <c r="BG195" s="183">
        <f>IF(N195="zákl. přenesená",J195,0)</f>
        <v>0</v>
      </c>
      <c r="BH195" s="183">
        <f>IF(N195="sníž. přenesená",J195,0)</f>
        <v>0</v>
      </c>
      <c r="BI195" s="183">
        <f>IF(N195="nulová",J195,0)</f>
        <v>0</v>
      </c>
      <c r="BJ195" s="18" t="s">
        <v>146</v>
      </c>
      <c r="BK195" s="183">
        <f>ROUND(I195*H195,2)</f>
        <v>0</v>
      </c>
      <c r="BL195" s="18" t="s">
        <v>145</v>
      </c>
      <c r="BM195" s="182" t="s">
        <v>215</v>
      </c>
    </row>
    <row r="196" s="2" customFormat="1" ht="44.25" customHeight="1">
      <c r="A196" s="37"/>
      <c r="B196" s="170"/>
      <c r="C196" s="171" t="s">
        <v>182</v>
      </c>
      <c r="D196" s="171" t="s">
        <v>140</v>
      </c>
      <c r="E196" s="172" t="s">
        <v>216</v>
      </c>
      <c r="F196" s="173" t="s">
        <v>217</v>
      </c>
      <c r="G196" s="174" t="s">
        <v>210</v>
      </c>
      <c r="H196" s="175">
        <v>6.7279999999999998</v>
      </c>
      <c r="I196" s="176"/>
      <c r="J196" s="177">
        <f>ROUND(I196*H196,2)</f>
        <v>0</v>
      </c>
      <c r="K196" s="173" t="s">
        <v>144</v>
      </c>
      <c r="L196" s="38"/>
      <c r="M196" s="178" t="s">
        <v>1</v>
      </c>
      <c r="N196" s="179" t="s">
        <v>39</v>
      </c>
      <c r="O196" s="76"/>
      <c r="P196" s="180">
        <f>O196*H196</f>
        <v>0</v>
      </c>
      <c r="Q196" s="180">
        <v>0</v>
      </c>
      <c r="R196" s="180">
        <f>Q196*H196</f>
        <v>0</v>
      </c>
      <c r="S196" s="180">
        <v>0</v>
      </c>
      <c r="T196" s="18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2" t="s">
        <v>145</v>
      </c>
      <c r="AT196" s="182" t="s">
        <v>140</v>
      </c>
      <c r="AU196" s="182" t="s">
        <v>146</v>
      </c>
      <c r="AY196" s="18" t="s">
        <v>137</v>
      </c>
      <c r="BE196" s="183">
        <f>IF(N196="základní",J196,0)</f>
        <v>0</v>
      </c>
      <c r="BF196" s="183">
        <f>IF(N196="snížená",J196,0)</f>
        <v>0</v>
      </c>
      <c r="BG196" s="183">
        <f>IF(N196="zákl. přenesená",J196,0)</f>
        <v>0</v>
      </c>
      <c r="BH196" s="183">
        <f>IF(N196="sníž. přenesená",J196,0)</f>
        <v>0</v>
      </c>
      <c r="BI196" s="183">
        <f>IF(N196="nulová",J196,0)</f>
        <v>0</v>
      </c>
      <c r="BJ196" s="18" t="s">
        <v>146</v>
      </c>
      <c r="BK196" s="183">
        <f>ROUND(I196*H196,2)</f>
        <v>0</v>
      </c>
      <c r="BL196" s="18" t="s">
        <v>145</v>
      </c>
      <c r="BM196" s="182" t="s">
        <v>218</v>
      </c>
    </row>
    <row r="197" s="2" customFormat="1" ht="44.25" customHeight="1">
      <c r="A197" s="37"/>
      <c r="B197" s="170"/>
      <c r="C197" s="171" t="s">
        <v>219</v>
      </c>
      <c r="D197" s="171" t="s">
        <v>140</v>
      </c>
      <c r="E197" s="172" t="s">
        <v>220</v>
      </c>
      <c r="F197" s="173" t="s">
        <v>221</v>
      </c>
      <c r="G197" s="174" t="s">
        <v>210</v>
      </c>
      <c r="H197" s="175">
        <v>6.7279999999999998</v>
      </c>
      <c r="I197" s="176"/>
      <c r="J197" s="177">
        <f>ROUND(I197*H197,2)</f>
        <v>0</v>
      </c>
      <c r="K197" s="173" t="s">
        <v>144</v>
      </c>
      <c r="L197" s="38"/>
      <c r="M197" s="178" t="s">
        <v>1</v>
      </c>
      <c r="N197" s="179" t="s">
        <v>39</v>
      </c>
      <c r="O197" s="76"/>
      <c r="P197" s="180">
        <f>O197*H197</f>
        <v>0</v>
      </c>
      <c r="Q197" s="180">
        <v>0</v>
      </c>
      <c r="R197" s="180">
        <f>Q197*H197</f>
        <v>0</v>
      </c>
      <c r="S197" s="180">
        <v>0</v>
      </c>
      <c r="T197" s="18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82" t="s">
        <v>145</v>
      </c>
      <c r="AT197" s="182" t="s">
        <v>140</v>
      </c>
      <c r="AU197" s="182" t="s">
        <v>146</v>
      </c>
      <c r="AY197" s="18" t="s">
        <v>137</v>
      </c>
      <c r="BE197" s="183">
        <f>IF(N197="základní",J197,0)</f>
        <v>0</v>
      </c>
      <c r="BF197" s="183">
        <f>IF(N197="snížená",J197,0)</f>
        <v>0</v>
      </c>
      <c r="BG197" s="183">
        <f>IF(N197="zákl. přenesená",J197,0)</f>
        <v>0</v>
      </c>
      <c r="BH197" s="183">
        <f>IF(N197="sníž. přenesená",J197,0)</f>
        <v>0</v>
      </c>
      <c r="BI197" s="183">
        <f>IF(N197="nulová",J197,0)</f>
        <v>0</v>
      </c>
      <c r="BJ197" s="18" t="s">
        <v>146</v>
      </c>
      <c r="BK197" s="183">
        <f>ROUND(I197*H197,2)</f>
        <v>0</v>
      </c>
      <c r="BL197" s="18" t="s">
        <v>145</v>
      </c>
      <c r="BM197" s="182" t="s">
        <v>222</v>
      </c>
    </row>
    <row r="198" s="12" customFormat="1" ht="22.8" customHeight="1">
      <c r="A198" s="12"/>
      <c r="B198" s="157"/>
      <c r="C198" s="12"/>
      <c r="D198" s="158" t="s">
        <v>72</v>
      </c>
      <c r="E198" s="168" t="s">
        <v>223</v>
      </c>
      <c r="F198" s="168" t="s">
        <v>224</v>
      </c>
      <c r="G198" s="12"/>
      <c r="H198" s="12"/>
      <c r="I198" s="160"/>
      <c r="J198" s="169">
        <f>BK198</f>
        <v>0</v>
      </c>
      <c r="K198" s="12"/>
      <c r="L198" s="157"/>
      <c r="M198" s="162"/>
      <c r="N198" s="163"/>
      <c r="O198" s="163"/>
      <c r="P198" s="164">
        <f>P199</f>
        <v>0</v>
      </c>
      <c r="Q198" s="163"/>
      <c r="R198" s="164">
        <f>R199</f>
        <v>0</v>
      </c>
      <c r="S198" s="163"/>
      <c r="T198" s="165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58" t="s">
        <v>80</v>
      </c>
      <c r="AT198" s="166" t="s">
        <v>72</v>
      </c>
      <c r="AU198" s="166" t="s">
        <v>80</v>
      </c>
      <c r="AY198" s="158" t="s">
        <v>137</v>
      </c>
      <c r="BK198" s="167">
        <f>BK199</f>
        <v>0</v>
      </c>
    </row>
    <row r="199" s="2" customFormat="1" ht="55.5" customHeight="1">
      <c r="A199" s="37"/>
      <c r="B199" s="170"/>
      <c r="C199" s="171" t="s">
        <v>188</v>
      </c>
      <c r="D199" s="171" t="s">
        <v>140</v>
      </c>
      <c r="E199" s="172" t="s">
        <v>225</v>
      </c>
      <c r="F199" s="173" t="s">
        <v>226</v>
      </c>
      <c r="G199" s="174" t="s">
        <v>210</v>
      </c>
      <c r="H199" s="175">
        <v>2.0529999999999999</v>
      </c>
      <c r="I199" s="176"/>
      <c r="J199" s="177">
        <f>ROUND(I199*H199,2)</f>
        <v>0</v>
      </c>
      <c r="K199" s="173" t="s">
        <v>144</v>
      </c>
      <c r="L199" s="38"/>
      <c r="M199" s="178" t="s">
        <v>1</v>
      </c>
      <c r="N199" s="179" t="s">
        <v>39</v>
      </c>
      <c r="O199" s="76"/>
      <c r="P199" s="180">
        <f>O199*H199</f>
        <v>0</v>
      </c>
      <c r="Q199" s="180">
        <v>0</v>
      </c>
      <c r="R199" s="180">
        <f>Q199*H199</f>
        <v>0</v>
      </c>
      <c r="S199" s="180">
        <v>0</v>
      </c>
      <c r="T199" s="18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2" t="s">
        <v>145</v>
      </c>
      <c r="AT199" s="182" t="s">
        <v>140</v>
      </c>
      <c r="AU199" s="182" t="s">
        <v>146</v>
      </c>
      <c r="AY199" s="18" t="s">
        <v>137</v>
      </c>
      <c r="BE199" s="183">
        <f>IF(N199="základní",J199,0)</f>
        <v>0</v>
      </c>
      <c r="BF199" s="183">
        <f>IF(N199="snížená",J199,0)</f>
        <v>0</v>
      </c>
      <c r="BG199" s="183">
        <f>IF(N199="zákl. přenesená",J199,0)</f>
        <v>0</v>
      </c>
      <c r="BH199" s="183">
        <f>IF(N199="sníž. přenesená",J199,0)</f>
        <v>0</v>
      </c>
      <c r="BI199" s="183">
        <f>IF(N199="nulová",J199,0)</f>
        <v>0</v>
      </c>
      <c r="BJ199" s="18" t="s">
        <v>146</v>
      </c>
      <c r="BK199" s="183">
        <f>ROUND(I199*H199,2)</f>
        <v>0</v>
      </c>
      <c r="BL199" s="18" t="s">
        <v>145</v>
      </c>
      <c r="BM199" s="182" t="s">
        <v>157</v>
      </c>
    </row>
    <row r="200" s="12" customFormat="1" ht="25.92" customHeight="1">
      <c r="A200" s="12"/>
      <c r="B200" s="157"/>
      <c r="C200" s="12"/>
      <c r="D200" s="158" t="s">
        <v>72</v>
      </c>
      <c r="E200" s="159" t="s">
        <v>227</v>
      </c>
      <c r="F200" s="159" t="s">
        <v>228</v>
      </c>
      <c r="G200" s="12"/>
      <c r="H200" s="12"/>
      <c r="I200" s="160"/>
      <c r="J200" s="161">
        <f>BK200</f>
        <v>0</v>
      </c>
      <c r="K200" s="12"/>
      <c r="L200" s="157"/>
      <c r="M200" s="162"/>
      <c r="N200" s="163"/>
      <c r="O200" s="163"/>
      <c r="P200" s="164">
        <f>P201+P222+P259+P275</f>
        <v>0</v>
      </c>
      <c r="Q200" s="163"/>
      <c r="R200" s="164">
        <f>R201+R222+R259+R275</f>
        <v>0</v>
      </c>
      <c r="S200" s="163"/>
      <c r="T200" s="165">
        <f>T201+T222+T259+T275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58" t="s">
        <v>146</v>
      </c>
      <c r="AT200" s="166" t="s">
        <v>72</v>
      </c>
      <c r="AU200" s="166" t="s">
        <v>73</v>
      </c>
      <c r="AY200" s="158" t="s">
        <v>137</v>
      </c>
      <c r="BK200" s="167">
        <f>BK201+BK222+BK259+BK275</f>
        <v>0</v>
      </c>
    </row>
    <row r="201" s="12" customFormat="1" ht="22.8" customHeight="1">
      <c r="A201" s="12"/>
      <c r="B201" s="157"/>
      <c r="C201" s="12"/>
      <c r="D201" s="158" t="s">
        <v>72</v>
      </c>
      <c r="E201" s="168" t="s">
        <v>229</v>
      </c>
      <c r="F201" s="168" t="s">
        <v>230</v>
      </c>
      <c r="G201" s="12"/>
      <c r="H201" s="12"/>
      <c r="I201" s="160"/>
      <c r="J201" s="169">
        <f>BK201</f>
        <v>0</v>
      </c>
      <c r="K201" s="12"/>
      <c r="L201" s="157"/>
      <c r="M201" s="162"/>
      <c r="N201" s="163"/>
      <c r="O201" s="163"/>
      <c r="P201" s="164">
        <f>SUM(P202:P221)</f>
        <v>0</v>
      </c>
      <c r="Q201" s="163"/>
      <c r="R201" s="164">
        <f>SUM(R202:R221)</f>
        <v>0</v>
      </c>
      <c r="S201" s="163"/>
      <c r="T201" s="165">
        <f>SUM(T202:T221)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158" t="s">
        <v>146</v>
      </c>
      <c r="AT201" s="166" t="s">
        <v>72</v>
      </c>
      <c r="AU201" s="166" t="s">
        <v>80</v>
      </c>
      <c r="AY201" s="158" t="s">
        <v>137</v>
      </c>
      <c r="BK201" s="167">
        <f>SUM(BK202:BK221)</f>
        <v>0</v>
      </c>
    </row>
    <row r="202" s="2" customFormat="1" ht="24.15" customHeight="1">
      <c r="A202" s="37"/>
      <c r="B202" s="170"/>
      <c r="C202" s="171" t="s">
        <v>231</v>
      </c>
      <c r="D202" s="171" t="s">
        <v>140</v>
      </c>
      <c r="E202" s="172" t="s">
        <v>232</v>
      </c>
      <c r="F202" s="173" t="s">
        <v>233</v>
      </c>
      <c r="G202" s="174" t="s">
        <v>166</v>
      </c>
      <c r="H202" s="175">
        <v>82.900000000000006</v>
      </c>
      <c r="I202" s="176"/>
      <c r="J202" s="177">
        <f>ROUND(I202*H202,2)</f>
        <v>0</v>
      </c>
      <c r="K202" s="173" t="s">
        <v>144</v>
      </c>
      <c r="L202" s="38"/>
      <c r="M202" s="178" t="s">
        <v>1</v>
      </c>
      <c r="N202" s="179" t="s">
        <v>39</v>
      </c>
      <c r="O202" s="76"/>
      <c r="P202" s="180">
        <f>O202*H202</f>
        <v>0</v>
      </c>
      <c r="Q202" s="180">
        <v>0</v>
      </c>
      <c r="R202" s="180">
        <f>Q202*H202</f>
        <v>0</v>
      </c>
      <c r="S202" s="180">
        <v>0</v>
      </c>
      <c r="T202" s="18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2" t="s">
        <v>188</v>
      </c>
      <c r="AT202" s="182" t="s">
        <v>140</v>
      </c>
      <c r="AU202" s="182" t="s">
        <v>146</v>
      </c>
      <c r="AY202" s="18" t="s">
        <v>137</v>
      </c>
      <c r="BE202" s="183">
        <f>IF(N202="základní",J202,0)</f>
        <v>0</v>
      </c>
      <c r="BF202" s="183">
        <f>IF(N202="snížená",J202,0)</f>
        <v>0</v>
      </c>
      <c r="BG202" s="183">
        <f>IF(N202="zákl. přenesená",J202,0)</f>
        <v>0</v>
      </c>
      <c r="BH202" s="183">
        <f>IF(N202="sníž. přenesená",J202,0)</f>
        <v>0</v>
      </c>
      <c r="BI202" s="183">
        <f>IF(N202="nulová",J202,0)</f>
        <v>0</v>
      </c>
      <c r="BJ202" s="18" t="s">
        <v>146</v>
      </c>
      <c r="BK202" s="183">
        <f>ROUND(I202*H202,2)</f>
        <v>0</v>
      </c>
      <c r="BL202" s="18" t="s">
        <v>188</v>
      </c>
      <c r="BM202" s="182" t="s">
        <v>234</v>
      </c>
    </row>
    <row r="203" s="14" customFormat="1">
      <c r="A203" s="14"/>
      <c r="B203" s="192"/>
      <c r="C203" s="14"/>
      <c r="D203" s="185" t="s">
        <v>147</v>
      </c>
      <c r="E203" s="193" t="s">
        <v>1</v>
      </c>
      <c r="F203" s="194" t="s">
        <v>235</v>
      </c>
      <c r="G203" s="14"/>
      <c r="H203" s="195">
        <v>82.900000000000006</v>
      </c>
      <c r="I203" s="196"/>
      <c r="J203" s="14"/>
      <c r="K203" s="14"/>
      <c r="L203" s="192"/>
      <c r="M203" s="197"/>
      <c r="N203" s="198"/>
      <c r="O203" s="198"/>
      <c r="P203" s="198"/>
      <c r="Q203" s="198"/>
      <c r="R203" s="198"/>
      <c r="S203" s="198"/>
      <c r="T203" s="19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193" t="s">
        <v>147</v>
      </c>
      <c r="AU203" s="193" t="s">
        <v>146</v>
      </c>
      <c r="AV203" s="14" t="s">
        <v>146</v>
      </c>
      <c r="AW203" s="14" t="s">
        <v>30</v>
      </c>
      <c r="AX203" s="14" t="s">
        <v>73</v>
      </c>
      <c r="AY203" s="193" t="s">
        <v>137</v>
      </c>
    </row>
    <row r="204" s="15" customFormat="1">
      <c r="A204" s="15"/>
      <c r="B204" s="200"/>
      <c r="C204" s="15"/>
      <c r="D204" s="185" t="s">
        <v>147</v>
      </c>
      <c r="E204" s="201" t="s">
        <v>1</v>
      </c>
      <c r="F204" s="202" t="s">
        <v>152</v>
      </c>
      <c r="G204" s="15"/>
      <c r="H204" s="203">
        <v>82.900000000000006</v>
      </c>
      <c r="I204" s="204"/>
      <c r="J204" s="15"/>
      <c r="K204" s="15"/>
      <c r="L204" s="200"/>
      <c r="M204" s="205"/>
      <c r="N204" s="206"/>
      <c r="O204" s="206"/>
      <c r="P204" s="206"/>
      <c r="Q204" s="206"/>
      <c r="R204" s="206"/>
      <c r="S204" s="206"/>
      <c r="T204" s="207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01" t="s">
        <v>147</v>
      </c>
      <c r="AU204" s="201" t="s">
        <v>146</v>
      </c>
      <c r="AV204" s="15" t="s">
        <v>145</v>
      </c>
      <c r="AW204" s="15" t="s">
        <v>30</v>
      </c>
      <c r="AX204" s="15" t="s">
        <v>80</v>
      </c>
      <c r="AY204" s="201" t="s">
        <v>137</v>
      </c>
    </row>
    <row r="205" s="2" customFormat="1" ht="24.15" customHeight="1">
      <c r="A205" s="37"/>
      <c r="B205" s="170"/>
      <c r="C205" s="171" t="s">
        <v>195</v>
      </c>
      <c r="D205" s="171" t="s">
        <v>140</v>
      </c>
      <c r="E205" s="172" t="s">
        <v>236</v>
      </c>
      <c r="F205" s="173" t="s">
        <v>237</v>
      </c>
      <c r="G205" s="174" t="s">
        <v>166</v>
      </c>
      <c r="H205" s="175">
        <v>63</v>
      </c>
      <c r="I205" s="176"/>
      <c r="J205" s="177">
        <f>ROUND(I205*H205,2)</f>
        <v>0</v>
      </c>
      <c r="K205" s="173" t="s">
        <v>144</v>
      </c>
      <c r="L205" s="38"/>
      <c r="M205" s="178" t="s">
        <v>1</v>
      </c>
      <c r="N205" s="179" t="s">
        <v>39</v>
      </c>
      <c r="O205" s="76"/>
      <c r="P205" s="180">
        <f>O205*H205</f>
        <v>0</v>
      </c>
      <c r="Q205" s="180">
        <v>0</v>
      </c>
      <c r="R205" s="180">
        <f>Q205*H205</f>
        <v>0</v>
      </c>
      <c r="S205" s="180">
        <v>0</v>
      </c>
      <c r="T205" s="18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2" t="s">
        <v>188</v>
      </c>
      <c r="AT205" s="182" t="s">
        <v>140</v>
      </c>
      <c r="AU205" s="182" t="s">
        <v>146</v>
      </c>
      <c r="AY205" s="18" t="s">
        <v>137</v>
      </c>
      <c r="BE205" s="183">
        <f>IF(N205="základní",J205,0)</f>
        <v>0</v>
      </c>
      <c r="BF205" s="183">
        <f>IF(N205="snížená",J205,0)</f>
        <v>0</v>
      </c>
      <c r="BG205" s="183">
        <f>IF(N205="zákl. přenesená",J205,0)</f>
        <v>0</v>
      </c>
      <c r="BH205" s="183">
        <f>IF(N205="sníž. přenesená",J205,0)</f>
        <v>0</v>
      </c>
      <c r="BI205" s="183">
        <f>IF(N205="nulová",J205,0)</f>
        <v>0</v>
      </c>
      <c r="BJ205" s="18" t="s">
        <v>146</v>
      </c>
      <c r="BK205" s="183">
        <f>ROUND(I205*H205,2)</f>
        <v>0</v>
      </c>
      <c r="BL205" s="18" t="s">
        <v>188</v>
      </c>
      <c r="BM205" s="182" t="s">
        <v>238</v>
      </c>
    </row>
    <row r="206" s="2" customFormat="1" ht="24.15" customHeight="1">
      <c r="A206" s="37"/>
      <c r="B206" s="170"/>
      <c r="C206" s="208" t="s">
        <v>239</v>
      </c>
      <c r="D206" s="208" t="s">
        <v>169</v>
      </c>
      <c r="E206" s="209" t="s">
        <v>240</v>
      </c>
      <c r="F206" s="210" t="s">
        <v>241</v>
      </c>
      <c r="G206" s="211" t="s">
        <v>166</v>
      </c>
      <c r="H206" s="212">
        <v>63</v>
      </c>
      <c r="I206" s="213"/>
      <c r="J206" s="214">
        <f>ROUND(I206*H206,2)</f>
        <v>0</v>
      </c>
      <c r="K206" s="210" t="s">
        <v>1</v>
      </c>
      <c r="L206" s="215"/>
      <c r="M206" s="216" t="s">
        <v>1</v>
      </c>
      <c r="N206" s="217" t="s">
        <v>39</v>
      </c>
      <c r="O206" s="76"/>
      <c r="P206" s="180">
        <f>O206*H206</f>
        <v>0</v>
      </c>
      <c r="Q206" s="180">
        <v>0</v>
      </c>
      <c r="R206" s="180">
        <f>Q206*H206</f>
        <v>0</v>
      </c>
      <c r="S206" s="180">
        <v>0</v>
      </c>
      <c r="T206" s="18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82" t="s">
        <v>157</v>
      </c>
      <c r="AT206" s="182" t="s">
        <v>169</v>
      </c>
      <c r="AU206" s="182" t="s">
        <v>146</v>
      </c>
      <c r="AY206" s="18" t="s">
        <v>137</v>
      </c>
      <c r="BE206" s="183">
        <f>IF(N206="základní",J206,0)</f>
        <v>0</v>
      </c>
      <c r="BF206" s="183">
        <f>IF(N206="snížená",J206,0)</f>
        <v>0</v>
      </c>
      <c r="BG206" s="183">
        <f>IF(N206="zákl. přenesená",J206,0)</f>
        <v>0</v>
      </c>
      <c r="BH206" s="183">
        <f>IF(N206="sníž. přenesená",J206,0)</f>
        <v>0</v>
      </c>
      <c r="BI206" s="183">
        <f>IF(N206="nulová",J206,0)</f>
        <v>0</v>
      </c>
      <c r="BJ206" s="18" t="s">
        <v>146</v>
      </c>
      <c r="BK206" s="183">
        <f>ROUND(I206*H206,2)</f>
        <v>0</v>
      </c>
      <c r="BL206" s="18" t="s">
        <v>188</v>
      </c>
      <c r="BM206" s="182" t="s">
        <v>242</v>
      </c>
    </row>
    <row r="207" s="14" customFormat="1">
      <c r="A207" s="14"/>
      <c r="B207" s="192"/>
      <c r="C207" s="14"/>
      <c r="D207" s="185" t="s">
        <v>147</v>
      </c>
      <c r="E207" s="193" t="s">
        <v>1</v>
      </c>
      <c r="F207" s="194" t="s">
        <v>243</v>
      </c>
      <c r="G207" s="14"/>
      <c r="H207" s="195">
        <v>42</v>
      </c>
      <c r="I207" s="196"/>
      <c r="J207" s="14"/>
      <c r="K207" s="14"/>
      <c r="L207" s="192"/>
      <c r="M207" s="197"/>
      <c r="N207" s="198"/>
      <c r="O207" s="198"/>
      <c r="P207" s="198"/>
      <c r="Q207" s="198"/>
      <c r="R207" s="198"/>
      <c r="S207" s="198"/>
      <c r="T207" s="19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193" t="s">
        <v>147</v>
      </c>
      <c r="AU207" s="193" t="s">
        <v>146</v>
      </c>
      <c r="AV207" s="14" t="s">
        <v>146</v>
      </c>
      <c r="AW207" s="14" t="s">
        <v>30</v>
      </c>
      <c r="AX207" s="14" t="s">
        <v>73</v>
      </c>
      <c r="AY207" s="193" t="s">
        <v>137</v>
      </c>
    </row>
    <row r="208" s="14" customFormat="1">
      <c r="A208" s="14"/>
      <c r="B208" s="192"/>
      <c r="C208" s="14"/>
      <c r="D208" s="185" t="s">
        <v>147</v>
      </c>
      <c r="E208" s="193" t="s">
        <v>1</v>
      </c>
      <c r="F208" s="194" t="s">
        <v>244</v>
      </c>
      <c r="G208" s="14"/>
      <c r="H208" s="195">
        <v>21</v>
      </c>
      <c r="I208" s="196"/>
      <c r="J208" s="14"/>
      <c r="K208" s="14"/>
      <c r="L208" s="192"/>
      <c r="M208" s="197"/>
      <c r="N208" s="198"/>
      <c r="O208" s="198"/>
      <c r="P208" s="198"/>
      <c r="Q208" s="198"/>
      <c r="R208" s="198"/>
      <c r="S208" s="198"/>
      <c r="T208" s="19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193" t="s">
        <v>147</v>
      </c>
      <c r="AU208" s="193" t="s">
        <v>146</v>
      </c>
      <c r="AV208" s="14" t="s">
        <v>146</v>
      </c>
      <c r="AW208" s="14" t="s">
        <v>30</v>
      </c>
      <c r="AX208" s="14" t="s">
        <v>73</v>
      </c>
      <c r="AY208" s="193" t="s">
        <v>137</v>
      </c>
    </row>
    <row r="209" s="15" customFormat="1">
      <c r="A209" s="15"/>
      <c r="B209" s="200"/>
      <c r="C209" s="15"/>
      <c r="D209" s="185" t="s">
        <v>147</v>
      </c>
      <c r="E209" s="201" t="s">
        <v>1</v>
      </c>
      <c r="F209" s="202" t="s">
        <v>152</v>
      </c>
      <c r="G209" s="15"/>
      <c r="H209" s="203">
        <v>63</v>
      </c>
      <c r="I209" s="204"/>
      <c r="J209" s="15"/>
      <c r="K209" s="15"/>
      <c r="L209" s="200"/>
      <c r="M209" s="205"/>
      <c r="N209" s="206"/>
      <c r="O209" s="206"/>
      <c r="P209" s="206"/>
      <c r="Q209" s="206"/>
      <c r="R209" s="206"/>
      <c r="S209" s="206"/>
      <c r="T209" s="207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01" t="s">
        <v>147</v>
      </c>
      <c r="AU209" s="201" t="s">
        <v>146</v>
      </c>
      <c r="AV209" s="15" t="s">
        <v>145</v>
      </c>
      <c r="AW209" s="15" t="s">
        <v>30</v>
      </c>
      <c r="AX209" s="15" t="s">
        <v>80</v>
      </c>
      <c r="AY209" s="201" t="s">
        <v>137</v>
      </c>
    </row>
    <row r="210" s="2" customFormat="1" ht="24.15" customHeight="1">
      <c r="A210" s="37"/>
      <c r="B210" s="170"/>
      <c r="C210" s="208" t="s">
        <v>199</v>
      </c>
      <c r="D210" s="208" t="s">
        <v>169</v>
      </c>
      <c r="E210" s="209" t="s">
        <v>245</v>
      </c>
      <c r="F210" s="210" t="s">
        <v>246</v>
      </c>
      <c r="G210" s="211" t="s">
        <v>247</v>
      </c>
      <c r="H210" s="212">
        <v>48</v>
      </c>
      <c r="I210" s="213"/>
      <c r="J210" s="214">
        <f>ROUND(I210*H210,2)</f>
        <v>0</v>
      </c>
      <c r="K210" s="210" t="s">
        <v>1</v>
      </c>
      <c r="L210" s="215"/>
      <c r="M210" s="216" t="s">
        <v>1</v>
      </c>
      <c r="N210" s="217" t="s">
        <v>39</v>
      </c>
      <c r="O210" s="76"/>
      <c r="P210" s="180">
        <f>O210*H210</f>
        <v>0</v>
      </c>
      <c r="Q210" s="180">
        <v>0</v>
      </c>
      <c r="R210" s="180">
        <f>Q210*H210</f>
        <v>0</v>
      </c>
      <c r="S210" s="180">
        <v>0</v>
      </c>
      <c r="T210" s="18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82" t="s">
        <v>157</v>
      </c>
      <c r="AT210" s="182" t="s">
        <v>169</v>
      </c>
      <c r="AU210" s="182" t="s">
        <v>146</v>
      </c>
      <c r="AY210" s="18" t="s">
        <v>137</v>
      </c>
      <c r="BE210" s="183">
        <f>IF(N210="základní",J210,0)</f>
        <v>0</v>
      </c>
      <c r="BF210" s="183">
        <f>IF(N210="snížená",J210,0)</f>
        <v>0</v>
      </c>
      <c r="BG210" s="183">
        <f>IF(N210="zákl. přenesená",J210,0)</f>
        <v>0</v>
      </c>
      <c r="BH210" s="183">
        <f>IF(N210="sníž. přenesená",J210,0)</f>
        <v>0</v>
      </c>
      <c r="BI210" s="183">
        <f>IF(N210="nulová",J210,0)</f>
        <v>0</v>
      </c>
      <c r="BJ210" s="18" t="s">
        <v>146</v>
      </c>
      <c r="BK210" s="183">
        <f>ROUND(I210*H210,2)</f>
        <v>0</v>
      </c>
      <c r="BL210" s="18" t="s">
        <v>188</v>
      </c>
      <c r="BM210" s="182" t="s">
        <v>248</v>
      </c>
    </row>
    <row r="211" s="14" customFormat="1">
      <c r="A211" s="14"/>
      <c r="B211" s="192"/>
      <c r="C211" s="14"/>
      <c r="D211" s="185" t="s">
        <v>147</v>
      </c>
      <c r="E211" s="193" t="s">
        <v>1</v>
      </c>
      <c r="F211" s="194" t="s">
        <v>249</v>
      </c>
      <c r="G211" s="14"/>
      <c r="H211" s="195">
        <v>24</v>
      </c>
      <c r="I211" s="196"/>
      <c r="J211" s="14"/>
      <c r="K211" s="14"/>
      <c r="L211" s="192"/>
      <c r="M211" s="197"/>
      <c r="N211" s="198"/>
      <c r="O211" s="198"/>
      <c r="P211" s="198"/>
      <c r="Q211" s="198"/>
      <c r="R211" s="198"/>
      <c r="S211" s="198"/>
      <c r="T211" s="19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193" t="s">
        <v>147</v>
      </c>
      <c r="AU211" s="193" t="s">
        <v>146</v>
      </c>
      <c r="AV211" s="14" t="s">
        <v>146</v>
      </c>
      <c r="AW211" s="14" t="s">
        <v>30</v>
      </c>
      <c r="AX211" s="14" t="s">
        <v>73</v>
      </c>
      <c r="AY211" s="193" t="s">
        <v>137</v>
      </c>
    </row>
    <row r="212" s="14" customFormat="1">
      <c r="A212" s="14"/>
      <c r="B212" s="192"/>
      <c r="C212" s="14"/>
      <c r="D212" s="185" t="s">
        <v>147</v>
      </c>
      <c r="E212" s="193" t="s">
        <v>1</v>
      </c>
      <c r="F212" s="194" t="s">
        <v>250</v>
      </c>
      <c r="G212" s="14"/>
      <c r="H212" s="195">
        <v>24</v>
      </c>
      <c r="I212" s="196"/>
      <c r="J212" s="14"/>
      <c r="K212" s="14"/>
      <c r="L212" s="192"/>
      <c r="M212" s="197"/>
      <c r="N212" s="198"/>
      <c r="O212" s="198"/>
      <c r="P212" s="198"/>
      <c r="Q212" s="198"/>
      <c r="R212" s="198"/>
      <c r="S212" s="198"/>
      <c r="T212" s="19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193" t="s">
        <v>147</v>
      </c>
      <c r="AU212" s="193" t="s">
        <v>146</v>
      </c>
      <c r="AV212" s="14" t="s">
        <v>146</v>
      </c>
      <c r="AW212" s="14" t="s">
        <v>30</v>
      </c>
      <c r="AX212" s="14" t="s">
        <v>73</v>
      </c>
      <c r="AY212" s="193" t="s">
        <v>137</v>
      </c>
    </row>
    <row r="213" s="15" customFormat="1">
      <c r="A213" s="15"/>
      <c r="B213" s="200"/>
      <c r="C213" s="15"/>
      <c r="D213" s="185" t="s">
        <v>147</v>
      </c>
      <c r="E213" s="201" t="s">
        <v>1</v>
      </c>
      <c r="F213" s="202" t="s">
        <v>152</v>
      </c>
      <c r="G213" s="15"/>
      <c r="H213" s="203">
        <v>48</v>
      </c>
      <c r="I213" s="204"/>
      <c r="J213" s="15"/>
      <c r="K213" s="15"/>
      <c r="L213" s="200"/>
      <c r="M213" s="205"/>
      <c r="N213" s="206"/>
      <c r="O213" s="206"/>
      <c r="P213" s="206"/>
      <c r="Q213" s="206"/>
      <c r="R213" s="206"/>
      <c r="S213" s="206"/>
      <c r="T213" s="207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01" t="s">
        <v>147</v>
      </c>
      <c r="AU213" s="201" t="s">
        <v>146</v>
      </c>
      <c r="AV213" s="15" t="s">
        <v>145</v>
      </c>
      <c r="AW213" s="15" t="s">
        <v>30</v>
      </c>
      <c r="AX213" s="15" t="s">
        <v>80</v>
      </c>
      <c r="AY213" s="201" t="s">
        <v>137</v>
      </c>
    </row>
    <row r="214" s="2" customFormat="1" ht="37.8" customHeight="1">
      <c r="A214" s="37"/>
      <c r="B214" s="170"/>
      <c r="C214" s="171" t="s">
        <v>7</v>
      </c>
      <c r="D214" s="171" t="s">
        <v>140</v>
      </c>
      <c r="E214" s="172" t="s">
        <v>251</v>
      </c>
      <c r="F214" s="173" t="s">
        <v>252</v>
      </c>
      <c r="G214" s="174" t="s">
        <v>166</v>
      </c>
      <c r="H214" s="175">
        <v>19.899999999999999</v>
      </c>
      <c r="I214" s="176"/>
      <c r="J214" s="177">
        <f>ROUND(I214*H214,2)</f>
        <v>0</v>
      </c>
      <c r="K214" s="173" t="s">
        <v>144</v>
      </c>
      <c r="L214" s="38"/>
      <c r="M214" s="178" t="s">
        <v>1</v>
      </c>
      <c r="N214" s="179" t="s">
        <v>39</v>
      </c>
      <c r="O214" s="76"/>
      <c r="P214" s="180">
        <f>O214*H214</f>
        <v>0</v>
      </c>
      <c r="Q214" s="180">
        <v>0</v>
      </c>
      <c r="R214" s="180">
        <f>Q214*H214</f>
        <v>0</v>
      </c>
      <c r="S214" s="180">
        <v>0</v>
      </c>
      <c r="T214" s="18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82" t="s">
        <v>188</v>
      </c>
      <c r="AT214" s="182" t="s">
        <v>140</v>
      </c>
      <c r="AU214" s="182" t="s">
        <v>146</v>
      </c>
      <c r="AY214" s="18" t="s">
        <v>137</v>
      </c>
      <c r="BE214" s="183">
        <f>IF(N214="základní",J214,0)</f>
        <v>0</v>
      </c>
      <c r="BF214" s="183">
        <f>IF(N214="snížená",J214,0)</f>
        <v>0</v>
      </c>
      <c r="BG214" s="183">
        <f>IF(N214="zákl. přenesená",J214,0)</f>
        <v>0</v>
      </c>
      <c r="BH214" s="183">
        <f>IF(N214="sníž. přenesená",J214,0)</f>
        <v>0</v>
      </c>
      <c r="BI214" s="183">
        <f>IF(N214="nulová",J214,0)</f>
        <v>0</v>
      </c>
      <c r="BJ214" s="18" t="s">
        <v>146</v>
      </c>
      <c r="BK214" s="183">
        <f>ROUND(I214*H214,2)</f>
        <v>0</v>
      </c>
      <c r="BL214" s="18" t="s">
        <v>188</v>
      </c>
      <c r="BM214" s="182" t="s">
        <v>253</v>
      </c>
    </row>
    <row r="215" s="2" customFormat="1">
      <c r="A215" s="37"/>
      <c r="B215" s="38"/>
      <c r="C215" s="37"/>
      <c r="D215" s="185" t="s">
        <v>254</v>
      </c>
      <c r="E215" s="37"/>
      <c r="F215" s="218" t="s">
        <v>255</v>
      </c>
      <c r="G215" s="37"/>
      <c r="H215" s="37"/>
      <c r="I215" s="219"/>
      <c r="J215" s="37"/>
      <c r="K215" s="37"/>
      <c r="L215" s="38"/>
      <c r="M215" s="220"/>
      <c r="N215" s="221"/>
      <c r="O215" s="76"/>
      <c r="P215" s="76"/>
      <c r="Q215" s="76"/>
      <c r="R215" s="76"/>
      <c r="S215" s="76"/>
      <c r="T215" s="7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8" t="s">
        <v>254</v>
      </c>
      <c r="AU215" s="18" t="s">
        <v>146</v>
      </c>
    </row>
    <row r="216" s="14" customFormat="1">
      <c r="A216" s="14"/>
      <c r="B216" s="192"/>
      <c r="C216" s="14"/>
      <c r="D216" s="185" t="s">
        <v>147</v>
      </c>
      <c r="E216" s="193" t="s">
        <v>1</v>
      </c>
      <c r="F216" s="194" t="s">
        <v>256</v>
      </c>
      <c r="G216" s="14"/>
      <c r="H216" s="195">
        <v>5</v>
      </c>
      <c r="I216" s="196"/>
      <c r="J216" s="14"/>
      <c r="K216" s="14"/>
      <c r="L216" s="192"/>
      <c r="M216" s="197"/>
      <c r="N216" s="198"/>
      <c r="O216" s="198"/>
      <c r="P216" s="198"/>
      <c r="Q216" s="198"/>
      <c r="R216" s="198"/>
      <c r="S216" s="198"/>
      <c r="T216" s="19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193" t="s">
        <v>147</v>
      </c>
      <c r="AU216" s="193" t="s">
        <v>146</v>
      </c>
      <c r="AV216" s="14" t="s">
        <v>146</v>
      </c>
      <c r="AW216" s="14" t="s">
        <v>30</v>
      </c>
      <c r="AX216" s="14" t="s">
        <v>73</v>
      </c>
      <c r="AY216" s="193" t="s">
        <v>137</v>
      </c>
    </row>
    <row r="217" s="14" customFormat="1">
      <c r="A217" s="14"/>
      <c r="B217" s="192"/>
      <c r="C217" s="14"/>
      <c r="D217" s="185" t="s">
        <v>147</v>
      </c>
      <c r="E217" s="193" t="s">
        <v>1</v>
      </c>
      <c r="F217" s="194" t="s">
        <v>257</v>
      </c>
      <c r="G217" s="14"/>
      <c r="H217" s="195">
        <v>9.1999999999999993</v>
      </c>
      <c r="I217" s="196"/>
      <c r="J217" s="14"/>
      <c r="K217" s="14"/>
      <c r="L217" s="192"/>
      <c r="M217" s="197"/>
      <c r="N217" s="198"/>
      <c r="O217" s="198"/>
      <c r="P217" s="198"/>
      <c r="Q217" s="198"/>
      <c r="R217" s="198"/>
      <c r="S217" s="198"/>
      <c r="T217" s="19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193" t="s">
        <v>147</v>
      </c>
      <c r="AU217" s="193" t="s">
        <v>146</v>
      </c>
      <c r="AV217" s="14" t="s">
        <v>146</v>
      </c>
      <c r="AW217" s="14" t="s">
        <v>30</v>
      </c>
      <c r="AX217" s="14" t="s">
        <v>73</v>
      </c>
      <c r="AY217" s="193" t="s">
        <v>137</v>
      </c>
    </row>
    <row r="218" s="14" customFormat="1">
      <c r="A218" s="14"/>
      <c r="B218" s="192"/>
      <c r="C218" s="14"/>
      <c r="D218" s="185" t="s">
        <v>147</v>
      </c>
      <c r="E218" s="193" t="s">
        <v>1</v>
      </c>
      <c r="F218" s="194" t="s">
        <v>258</v>
      </c>
      <c r="G218" s="14"/>
      <c r="H218" s="195">
        <v>5.7000000000000002</v>
      </c>
      <c r="I218" s="196"/>
      <c r="J218" s="14"/>
      <c r="K218" s="14"/>
      <c r="L218" s="192"/>
      <c r="M218" s="197"/>
      <c r="N218" s="198"/>
      <c r="O218" s="198"/>
      <c r="P218" s="198"/>
      <c r="Q218" s="198"/>
      <c r="R218" s="198"/>
      <c r="S218" s="198"/>
      <c r="T218" s="19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193" t="s">
        <v>147</v>
      </c>
      <c r="AU218" s="193" t="s">
        <v>146</v>
      </c>
      <c r="AV218" s="14" t="s">
        <v>146</v>
      </c>
      <c r="AW218" s="14" t="s">
        <v>30</v>
      </c>
      <c r="AX218" s="14" t="s">
        <v>73</v>
      </c>
      <c r="AY218" s="193" t="s">
        <v>137</v>
      </c>
    </row>
    <row r="219" s="15" customFormat="1">
      <c r="A219" s="15"/>
      <c r="B219" s="200"/>
      <c r="C219" s="15"/>
      <c r="D219" s="185" t="s">
        <v>147</v>
      </c>
      <c r="E219" s="201" t="s">
        <v>1</v>
      </c>
      <c r="F219" s="202" t="s">
        <v>152</v>
      </c>
      <c r="G219" s="15"/>
      <c r="H219" s="203">
        <v>19.899999999999999</v>
      </c>
      <c r="I219" s="204"/>
      <c r="J219" s="15"/>
      <c r="K219" s="15"/>
      <c r="L219" s="200"/>
      <c r="M219" s="205"/>
      <c r="N219" s="206"/>
      <c r="O219" s="206"/>
      <c r="P219" s="206"/>
      <c r="Q219" s="206"/>
      <c r="R219" s="206"/>
      <c r="S219" s="206"/>
      <c r="T219" s="207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01" t="s">
        <v>147</v>
      </c>
      <c r="AU219" s="201" t="s">
        <v>146</v>
      </c>
      <c r="AV219" s="15" t="s">
        <v>145</v>
      </c>
      <c r="AW219" s="15" t="s">
        <v>30</v>
      </c>
      <c r="AX219" s="15" t="s">
        <v>80</v>
      </c>
      <c r="AY219" s="201" t="s">
        <v>137</v>
      </c>
    </row>
    <row r="220" s="2" customFormat="1" ht="49.05" customHeight="1">
      <c r="A220" s="37"/>
      <c r="B220" s="170"/>
      <c r="C220" s="171" t="s">
        <v>204</v>
      </c>
      <c r="D220" s="171" t="s">
        <v>140</v>
      </c>
      <c r="E220" s="172" t="s">
        <v>259</v>
      </c>
      <c r="F220" s="173" t="s">
        <v>260</v>
      </c>
      <c r="G220" s="174" t="s">
        <v>210</v>
      </c>
      <c r="H220" s="175">
        <v>0.34799999999999998</v>
      </c>
      <c r="I220" s="176"/>
      <c r="J220" s="177">
        <f>ROUND(I220*H220,2)</f>
        <v>0</v>
      </c>
      <c r="K220" s="173" t="s">
        <v>144</v>
      </c>
      <c r="L220" s="38"/>
      <c r="M220" s="178" t="s">
        <v>1</v>
      </c>
      <c r="N220" s="179" t="s">
        <v>39</v>
      </c>
      <c r="O220" s="76"/>
      <c r="P220" s="180">
        <f>O220*H220</f>
        <v>0</v>
      </c>
      <c r="Q220" s="180">
        <v>0</v>
      </c>
      <c r="R220" s="180">
        <f>Q220*H220</f>
        <v>0</v>
      </c>
      <c r="S220" s="180">
        <v>0</v>
      </c>
      <c r="T220" s="18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82" t="s">
        <v>188</v>
      </c>
      <c r="AT220" s="182" t="s">
        <v>140</v>
      </c>
      <c r="AU220" s="182" t="s">
        <v>146</v>
      </c>
      <c r="AY220" s="18" t="s">
        <v>137</v>
      </c>
      <c r="BE220" s="183">
        <f>IF(N220="základní",J220,0)</f>
        <v>0</v>
      </c>
      <c r="BF220" s="183">
        <f>IF(N220="snížená",J220,0)</f>
        <v>0</v>
      </c>
      <c r="BG220" s="183">
        <f>IF(N220="zákl. přenesená",J220,0)</f>
        <v>0</v>
      </c>
      <c r="BH220" s="183">
        <f>IF(N220="sníž. přenesená",J220,0)</f>
        <v>0</v>
      </c>
      <c r="BI220" s="183">
        <f>IF(N220="nulová",J220,0)</f>
        <v>0</v>
      </c>
      <c r="BJ220" s="18" t="s">
        <v>146</v>
      </c>
      <c r="BK220" s="183">
        <f>ROUND(I220*H220,2)</f>
        <v>0</v>
      </c>
      <c r="BL220" s="18" t="s">
        <v>188</v>
      </c>
      <c r="BM220" s="182" t="s">
        <v>261</v>
      </c>
    </row>
    <row r="221" s="2" customFormat="1" ht="49.05" customHeight="1">
      <c r="A221" s="37"/>
      <c r="B221" s="170"/>
      <c r="C221" s="171" t="s">
        <v>262</v>
      </c>
      <c r="D221" s="171" t="s">
        <v>140</v>
      </c>
      <c r="E221" s="172" t="s">
        <v>263</v>
      </c>
      <c r="F221" s="173" t="s">
        <v>264</v>
      </c>
      <c r="G221" s="174" t="s">
        <v>210</v>
      </c>
      <c r="H221" s="175">
        <v>0.34799999999999998</v>
      </c>
      <c r="I221" s="176"/>
      <c r="J221" s="177">
        <f>ROUND(I221*H221,2)</f>
        <v>0</v>
      </c>
      <c r="K221" s="173" t="s">
        <v>144</v>
      </c>
      <c r="L221" s="38"/>
      <c r="M221" s="178" t="s">
        <v>1</v>
      </c>
      <c r="N221" s="179" t="s">
        <v>39</v>
      </c>
      <c r="O221" s="76"/>
      <c r="P221" s="180">
        <f>O221*H221</f>
        <v>0</v>
      </c>
      <c r="Q221" s="180">
        <v>0</v>
      </c>
      <c r="R221" s="180">
        <f>Q221*H221</f>
        <v>0</v>
      </c>
      <c r="S221" s="180">
        <v>0</v>
      </c>
      <c r="T221" s="18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82" t="s">
        <v>188</v>
      </c>
      <c r="AT221" s="182" t="s">
        <v>140</v>
      </c>
      <c r="AU221" s="182" t="s">
        <v>146</v>
      </c>
      <c r="AY221" s="18" t="s">
        <v>137</v>
      </c>
      <c r="BE221" s="183">
        <f>IF(N221="základní",J221,0)</f>
        <v>0</v>
      </c>
      <c r="BF221" s="183">
        <f>IF(N221="snížená",J221,0)</f>
        <v>0</v>
      </c>
      <c r="BG221" s="183">
        <f>IF(N221="zákl. přenesená",J221,0)</f>
        <v>0</v>
      </c>
      <c r="BH221" s="183">
        <f>IF(N221="sníž. přenesená",J221,0)</f>
        <v>0</v>
      </c>
      <c r="BI221" s="183">
        <f>IF(N221="nulová",J221,0)</f>
        <v>0</v>
      </c>
      <c r="BJ221" s="18" t="s">
        <v>146</v>
      </c>
      <c r="BK221" s="183">
        <f>ROUND(I221*H221,2)</f>
        <v>0</v>
      </c>
      <c r="BL221" s="18" t="s">
        <v>188</v>
      </c>
      <c r="BM221" s="182" t="s">
        <v>265</v>
      </c>
    </row>
    <row r="222" s="12" customFormat="1" ht="22.8" customHeight="1">
      <c r="A222" s="12"/>
      <c r="B222" s="157"/>
      <c r="C222" s="12"/>
      <c r="D222" s="158" t="s">
        <v>72</v>
      </c>
      <c r="E222" s="168" t="s">
        <v>266</v>
      </c>
      <c r="F222" s="168" t="s">
        <v>267</v>
      </c>
      <c r="G222" s="12"/>
      <c r="H222" s="12"/>
      <c r="I222" s="160"/>
      <c r="J222" s="169">
        <f>BK222</f>
        <v>0</v>
      </c>
      <c r="K222" s="12"/>
      <c r="L222" s="157"/>
      <c r="M222" s="162"/>
      <c r="N222" s="163"/>
      <c r="O222" s="163"/>
      <c r="P222" s="164">
        <f>SUM(P223:P258)</f>
        <v>0</v>
      </c>
      <c r="Q222" s="163"/>
      <c r="R222" s="164">
        <f>SUM(R223:R258)</f>
        <v>0</v>
      </c>
      <c r="S222" s="163"/>
      <c r="T222" s="165">
        <f>SUM(T223:T258)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158" t="s">
        <v>146</v>
      </c>
      <c r="AT222" s="166" t="s">
        <v>72</v>
      </c>
      <c r="AU222" s="166" t="s">
        <v>80</v>
      </c>
      <c r="AY222" s="158" t="s">
        <v>137</v>
      </c>
      <c r="BK222" s="167">
        <f>SUM(BK223:BK258)</f>
        <v>0</v>
      </c>
    </row>
    <row r="223" s="2" customFormat="1" ht="33" customHeight="1">
      <c r="A223" s="37"/>
      <c r="B223" s="170"/>
      <c r="C223" s="171" t="s">
        <v>211</v>
      </c>
      <c r="D223" s="171" t="s">
        <v>140</v>
      </c>
      <c r="E223" s="172" t="s">
        <v>268</v>
      </c>
      <c r="F223" s="173" t="s">
        <v>269</v>
      </c>
      <c r="G223" s="174" t="s">
        <v>155</v>
      </c>
      <c r="H223" s="175">
        <v>24</v>
      </c>
      <c r="I223" s="176"/>
      <c r="J223" s="177">
        <f>ROUND(I223*H223,2)</f>
        <v>0</v>
      </c>
      <c r="K223" s="173" t="s">
        <v>144</v>
      </c>
      <c r="L223" s="38"/>
      <c r="M223" s="178" t="s">
        <v>1</v>
      </c>
      <c r="N223" s="179" t="s">
        <v>39</v>
      </c>
      <c r="O223" s="76"/>
      <c r="P223" s="180">
        <f>O223*H223</f>
        <v>0</v>
      </c>
      <c r="Q223" s="180">
        <v>0</v>
      </c>
      <c r="R223" s="180">
        <f>Q223*H223</f>
        <v>0</v>
      </c>
      <c r="S223" s="180">
        <v>0</v>
      </c>
      <c r="T223" s="18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82" t="s">
        <v>188</v>
      </c>
      <c r="AT223" s="182" t="s">
        <v>140</v>
      </c>
      <c r="AU223" s="182" t="s">
        <v>146</v>
      </c>
      <c r="AY223" s="18" t="s">
        <v>137</v>
      </c>
      <c r="BE223" s="183">
        <f>IF(N223="základní",J223,0)</f>
        <v>0</v>
      </c>
      <c r="BF223" s="183">
        <f>IF(N223="snížená",J223,0)</f>
        <v>0</v>
      </c>
      <c r="BG223" s="183">
        <f>IF(N223="zákl. přenesená",J223,0)</f>
        <v>0</v>
      </c>
      <c r="BH223" s="183">
        <f>IF(N223="sníž. přenesená",J223,0)</f>
        <v>0</v>
      </c>
      <c r="BI223" s="183">
        <f>IF(N223="nulová",J223,0)</f>
        <v>0</v>
      </c>
      <c r="BJ223" s="18" t="s">
        <v>146</v>
      </c>
      <c r="BK223" s="183">
        <f>ROUND(I223*H223,2)</f>
        <v>0</v>
      </c>
      <c r="BL223" s="18" t="s">
        <v>188</v>
      </c>
      <c r="BM223" s="182" t="s">
        <v>270</v>
      </c>
    </row>
    <row r="224" s="14" customFormat="1">
      <c r="A224" s="14"/>
      <c r="B224" s="192"/>
      <c r="C224" s="14"/>
      <c r="D224" s="185" t="s">
        <v>147</v>
      </c>
      <c r="E224" s="193" t="s">
        <v>1</v>
      </c>
      <c r="F224" s="194" t="s">
        <v>271</v>
      </c>
      <c r="G224" s="14"/>
      <c r="H224" s="195">
        <v>24</v>
      </c>
      <c r="I224" s="196"/>
      <c r="J224" s="14"/>
      <c r="K224" s="14"/>
      <c r="L224" s="192"/>
      <c r="M224" s="197"/>
      <c r="N224" s="198"/>
      <c r="O224" s="198"/>
      <c r="P224" s="198"/>
      <c r="Q224" s="198"/>
      <c r="R224" s="198"/>
      <c r="S224" s="198"/>
      <c r="T224" s="19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193" t="s">
        <v>147</v>
      </c>
      <c r="AU224" s="193" t="s">
        <v>146</v>
      </c>
      <c r="AV224" s="14" t="s">
        <v>146</v>
      </c>
      <c r="AW224" s="14" t="s">
        <v>30</v>
      </c>
      <c r="AX224" s="14" t="s">
        <v>73</v>
      </c>
      <c r="AY224" s="193" t="s">
        <v>137</v>
      </c>
    </row>
    <row r="225" s="15" customFormat="1">
      <c r="A225" s="15"/>
      <c r="B225" s="200"/>
      <c r="C225" s="15"/>
      <c r="D225" s="185" t="s">
        <v>147</v>
      </c>
      <c r="E225" s="201" t="s">
        <v>1</v>
      </c>
      <c r="F225" s="202" t="s">
        <v>152</v>
      </c>
      <c r="G225" s="15"/>
      <c r="H225" s="203">
        <v>24</v>
      </c>
      <c r="I225" s="204"/>
      <c r="J225" s="15"/>
      <c r="K225" s="15"/>
      <c r="L225" s="200"/>
      <c r="M225" s="205"/>
      <c r="N225" s="206"/>
      <c r="O225" s="206"/>
      <c r="P225" s="206"/>
      <c r="Q225" s="206"/>
      <c r="R225" s="206"/>
      <c r="S225" s="206"/>
      <c r="T225" s="207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01" t="s">
        <v>147</v>
      </c>
      <c r="AU225" s="201" t="s">
        <v>146</v>
      </c>
      <c r="AV225" s="15" t="s">
        <v>145</v>
      </c>
      <c r="AW225" s="15" t="s">
        <v>30</v>
      </c>
      <c r="AX225" s="15" t="s">
        <v>80</v>
      </c>
      <c r="AY225" s="201" t="s">
        <v>137</v>
      </c>
    </row>
    <row r="226" s="2" customFormat="1" ht="37.8" customHeight="1">
      <c r="A226" s="37"/>
      <c r="B226" s="170"/>
      <c r="C226" s="171" t="s">
        <v>272</v>
      </c>
      <c r="D226" s="171" t="s">
        <v>140</v>
      </c>
      <c r="E226" s="172" t="s">
        <v>273</v>
      </c>
      <c r="F226" s="173" t="s">
        <v>274</v>
      </c>
      <c r="G226" s="174" t="s">
        <v>155</v>
      </c>
      <c r="H226" s="175">
        <v>32</v>
      </c>
      <c r="I226" s="176"/>
      <c r="J226" s="177">
        <f>ROUND(I226*H226,2)</f>
        <v>0</v>
      </c>
      <c r="K226" s="173" t="s">
        <v>144</v>
      </c>
      <c r="L226" s="38"/>
      <c r="M226" s="178" t="s">
        <v>1</v>
      </c>
      <c r="N226" s="179" t="s">
        <v>39</v>
      </c>
      <c r="O226" s="76"/>
      <c r="P226" s="180">
        <f>O226*H226</f>
        <v>0</v>
      </c>
      <c r="Q226" s="180">
        <v>0</v>
      </c>
      <c r="R226" s="180">
        <f>Q226*H226</f>
        <v>0</v>
      </c>
      <c r="S226" s="180">
        <v>0</v>
      </c>
      <c r="T226" s="18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82" t="s">
        <v>188</v>
      </c>
      <c r="AT226" s="182" t="s">
        <v>140</v>
      </c>
      <c r="AU226" s="182" t="s">
        <v>146</v>
      </c>
      <c r="AY226" s="18" t="s">
        <v>137</v>
      </c>
      <c r="BE226" s="183">
        <f>IF(N226="základní",J226,0)</f>
        <v>0</v>
      </c>
      <c r="BF226" s="183">
        <f>IF(N226="snížená",J226,0)</f>
        <v>0</v>
      </c>
      <c r="BG226" s="183">
        <f>IF(N226="zákl. přenesená",J226,0)</f>
        <v>0</v>
      </c>
      <c r="BH226" s="183">
        <f>IF(N226="sníž. přenesená",J226,0)</f>
        <v>0</v>
      </c>
      <c r="BI226" s="183">
        <f>IF(N226="nulová",J226,0)</f>
        <v>0</v>
      </c>
      <c r="BJ226" s="18" t="s">
        <v>146</v>
      </c>
      <c r="BK226" s="183">
        <f>ROUND(I226*H226,2)</f>
        <v>0</v>
      </c>
      <c r="BL226" s="18" t="s">
        <v>188</v>
      </c>
      <c r="BM226" s="182" t="s">
        <v>275</v>
      </c>
    </row>
    <row r="227" s="2" customFormat="1" ht="37.8" customHeight="1">
      <c r="A227" s="37"/>
      <c r="B227" s="170"/>
      <c r="C227" s="171" t="s">
        <v>215</v>
      </c>
      <c r="D227" s="171" t="s">
        <v>140</v>
      </c>
      <c r="E227" s="172" t="s">
        <v>276</v>
      </c>
      <c r="F227" s="173" t="s">
        <v>277</v>
      </c>
      <c r="G227" s="174" t="s">
        <v>143</v>
      </c>
      <c r="H227" s="175">
        <v>90.989999999999995</v>
      </c>
      <c r="I227" s="176"/>
      <c r="J227" s="177">
        <f>ROUND(I227*H227,2)</f>
        <v>0</v>
      </c>
      <c r="K227" s="173" t="s">
        <v>144</v>
      </c>
      <c r="L227" s="38"/>
      <c r="M227" s="178" t="s">
        <v>1</v>
      </c>
      <c r="N227" s="179" t="s">
        <v>39</v>
      </c>
      <c r="O227" s="76"/>
      <c r="P227" s="180">
        <f>O227*H227</f>
        <v>0</v>
      </c>
      <c r="Q227" s="180">
        <v>0</v>
      </c>
      <c r="R227" s="180">
        <f>Q227*H227</f>
        <v>0</v>
      </c>
      <c r="S227" s="180">
        <v>0</v>
      </c>
      <c r="T227" s="18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82" t="s">
        <v>188</v>
      </c>
      <c r="AT227" s="182" t="s">
        <v>140</v>
      </c>
      <c r="AU227" s="182" t="s">
        <v>146</v>
      </c>
      <c r="AY227" s="18" t="s">
        <v>137</v>
      </c>
      <c r="BE227" s="183">
        <f>IF(N227="základní",J227,0)</f>
        <v>0</v>
      </c>
      <c r="BF227" s="183">
        <f>IF(N227="snížená",J227,0)</f>
        <v>0</v>
      </c>
      <c r="BG227" s="183">
        <f>IF(N227="zákl. přenesená",J227,0)</f>
        <v>0</v>
      </c>
      <c r="BH227" s="183">
        <f>IF(N227="sníž. přenesená",J227,0)</f>
        <v>0</v>
      </c>
      <c r="BI227" s="183">
        <f>IF(N227="nulová",J227,0)</f>
        <v>0</v>
      </c>
      <c r="BJ227" s="18" t="s">
        <v>146</v>
      </c>
      <c r="BK227" s="183">
        <f>ROUND(I227*H227,2)</f>
        <v>0</v>
      </c>
      <c r="BL227" s="18" t="s">
        <v>188</v>
      </c>
      <c r="BM227" s="182" t="s">
        <v>278</v>
      </c>
    </row>
    <row r="228" s="2" customFormat="1">
      <c r="A228" s="37"/>
      <c r="B228" s="38"/>
      <c r="C228" s="37"/>
      <c r="D228" s="185" t="s">
        <v>254</v>
      </c>
      <c r="E228" s="37"/>
      <c r="F228" s="218" t="s">
        <v>279</v>
      </c>
      <c r="G228" s="37"/>
      <c r="H228" s="37"/>
      <c r="I228" s="219"/>
      <c r="J228" s="37"/>
      <c r="K228" s="37"/>
      <c r="L228" s="38"/>
      <c r="M228" s="220"/>
      <c r="N228" s="221"/>
      <c r="O228" s="76"/>
      <c r="P228" s="76"/>
      <c r="Q228" s="76"/>
      <c r="R228" s="76"/>
      <c r="S228" s="76"/>
      <c r="T228" s="7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8" t="s">
        <v>254</v>
      </c>
      <c r="AU228" s="18" t="s">
        <v>146</v>
      </c>
    </row>
    <row r="229" s="2" customFormat="1" ht="24.15" customHeight="1">
      <c r="A229" s="37"/>
      <c r="B229" s="170"/>
      <c r="C229" s="208" t="s">
        <v>280</v>
      </c>
      <c r="D229" s="208" t="s">
        <v>169</v>
      </c>
      <c r="E229" s="209" t="s">
        <v>281</v>
      </c>
      <c r="F229" s="210" t="s">
        <v>282</v>
      </c>
      <c r="G229" s="211" t="s">
        <v>143</v>
      </c>
      <c r="H229" s="212">
        <v>90.989999999999995</v>
      </c>
      <c r="I229" s="213"/>
      <c r="J229" s="214">
        <f>ROUND(I229*H229,2)</f>
        <v>0</v>
      </c>
      <c r="K229" s="210" t="s">
        <v>144</v>
      </c>
      <c r="L229" s="215"/>
      <c r="M229" s="216" t="s">
        <v>1</v>
      </c>
      <c r="N229" s="217" t="s">
        <v>39</v>
      </c>
      <c r="O229" s="76"/>
      <c r="P229" s="180">
        <f>O229*H229</f>
        <v>0</v>
      </c>
      <c r="Q229" s="180">
        <v>0</v>
      </c>
      <c r="R229" s="180">
        <f>Q229*H229</f>
        <v>0</v>
      </c>
      <c r="S229" s="180">
        <v>0</v>
      </c>
      <c r="T229" s="18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82" t="s">
        <v>157</v>
      </c>
      <c r="AT229" s="182" t="s">
        <v>169</v>
      </c>
      <c r="AU229" s="182" t="s">
        <v>146</v>
      </c>
      <c r="AY229" s="18" t="s">
        <v>137</v>
      </c>
      <c r="BE229" s="183">
        <f>IF(N229="základní",J229,0)</f>
        <v>0</v>
      </c>
      <c r="BF229" s="183">
        <f>IF(N229="snížená",J229,0)</f>
        <v>0</v>
      </c>
      <c r="BG229" s="183">
        <f>IF(N229="zákl. přenesená",J229,0)</f>
        <v>0</v>
      </c>
      <c r="BH229" s="183">
        <f>IF(N229="sníž. přenesená",J229,0)</f>
        <v>0</v>
      </c>
      <c r="BI229" s="183">
        <f>IF(N229="nulová",J229,0)</f>
        <v>0</v>
      </c>
      <c r="BJ229" s="18" t="s">
        <v>146</v>
      </c>
      <c r="BK229" s="183">
        <f>ROUND(I229*H229,2)</f>
        <v>0</v>
      </c>
      <c r="BL229" s="18" t="s">
        <v>188</v>
      </c>
      <c r="BM229" s="182" t="s">
        <v>283</v>
      </c>
    </row>
    <row r="230" s="2" customFormat="1" ht="37.8" customHeight="1">
      <c r="A230" s="37"/>
      <c r="B230" s="170"/>
      <c r="C230" s="171" t="s">
        <v>218</v>
      </c>
      <c r="D230" s="171" t="s">
        <v>140</v>
      </c>
      <c r="E230" s="172" t="s">
        <v>284</v>
      </c>
      <c r="F230" s="173" t="s">
        <v>285</v>
      </c>
      <c r="G230" s="174" t="s">
        <v>155</v>
      </c>
      <c r="H230" s="175">
        <v>12</v>
      </c>
      <c r="I230" s="176"/>
      <c r="J230" s="177">
        <f>ROUND(I230*H230,2)</f>
        <v>0</v>
      </c>
      <c r="K230" s="173" t="s">
        <v>144</v>
      </c>
      <c r="L230" s="38"/>
      <c r="M230" s="178" t="s">
        <v>1</v>
      </c>
      <c r="N230" s="179" t="s">
        <v>39</v>
      </c>
      <c r="O230" s="76"/>
      <c r="P230" s="180">
        <f>O230*H230</f>
        <v>0</v>
      </c>
      <c r="Q230" s="180">
        <v>0</v>
      </c>
      <c r="R230" s="180">
        <f>Q230*H230</f>
        <v>0</v>
      </c>
      <c r="S230" s="180">
        <v>0</v>
      </c>
      <c r="T230" s="18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82" t="s">
        <v>188</v>
      </c>
      <c r="AT230" s="182" t="s">
        <v>140</v>
      </c>
      <c r="AU230" s="182" t="s">
        <v>146</v>
      </c>
      <c r="AY230" s="18" t="s">
        <v>137</v>
      </c>
      <c r="BE230" s="183">
        <f>IF(N230="základní",J230,0)</f>
        <v>0</v>
      </c>
      <c r="BF230" s="183">
        <f>IF(N230="snížená",J230,0)</f>
        <v>0</v>
      </c>
      <c r="BG230" s="183">
        <f>IF(N230="zákl. přenesená",J230,0)</f>
        <v>0</v>
      </c>
      <c r="BH230" s="183">
        <f>IF(N230="sníž. přenesená",J230,0)</f>
        <v>0</v>
      </c>
      <c r="BI230" s="183">
        <f>IF(N230="nulová",J230,0)</f>
        <v>0</v>
      </c>
      <c r="BJ230" s="18" t="s">
        <v>146</v>
      </c>
      <c r="BK230" s="183">
        <f>ROUND(I230*H230,2)</f>
        <v>0</v>
      </c>
      <c r="BL230" s="18" t="s">
        <v>188</v>
      </c>
      <c r="BM230" s="182" t="s">
        <v>286</v>
      </c>
    </row>
    <row r="231" s="2" customFormat="1">
      <c r="A231" s="37"/>
      <c r="B231" s="38"/>
      <c r="C231" s="37"/>
      <c r="D231" s="185" t="s">
        <v>254</v>
      </c>
      <c r="E231" s="37"/>
      <c r="F231" s="218" t="s">
        <v>279</v>
      </c>
      <c r="G231" s="37"/>
      <c r="H231" s="37"/>
      <c r="I231" s="219"/>
      <c r="J231" s="37"/>
      <c r="K231" s="37"/>
      <c r="L231" s="38"/>
      <c r="M231" s="220"/>
      <c r="N231" s="221"/>
      <c r="O231" s="76"/>
      <c r="P231" s="76"/>
      <c r="Q231" s="76"/>
      <c r="R231" s="76"/>
      <c r="S231" s="76"/>
      <c r="T231" s="7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8" t="s">
        <v>254</v>
      </c>
      <c r="AU231" s="18" t="s">
        <v>146</v>
      </c>
    </row>
    <row r="232" s="2" customFormat="1" ht="16.5" customHeight="1">
      <c r="A232" s="37"/>
      <c r="B232" s="170"/>
      <c r="C232" s="208" t="s">
        <v>287</v>
      </c>
      <c r="D232" s="208" t="s">
        <v>169</v>
      </c>
      <c r="E232" s="209" t="s">
        <v>288</v>
      </c>
      <c r="F232" s="210" t="s">
        <v>289</v>
      </c>
      <c r="G232" s="211" t="s">
        <v>143</v>
      </c>
      <c r="H232" s="212">
        <v>19.199999999999999</v>
      </c>
      <c r="I232" s="213"/>
      <c r="J232" s="214">
        <f>ROUND(I232*H232,2)</f>
        <v>0</v>
      </c>
      <c r="K232" s="210" t="s">
        <v>144</v>
      </c>
      <c r="L232" s="215"/>
      <c r="M232" s="216" t="s">
        <v>1</v>
      </c>
      <c r="N232" s="217" t="s">
        <v>39</v>
      </c>
      <c r="O232" s="76"/>
      <c r="P232" s="180">
        <f>O232*H232</f>
        <v>0</v>
      </c>
      <c r="Q232" s="180">
        <v>0</v>
      </c>
      <c r="R232" s="180">
        <f>Q232*H232</f>
        <v>0</v>
      </c>
      <c r="S232" s="180">
        <v>0</v>
      </c>
      <c r="T232" s="181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82" t="s">
        <v>157</v>
      </c>
      <c r="AT232" s="182" t="s">
        <v>169</v>
      </c>
      <c r="AU232" s="182" t="s">
        <v>146</v>
      </c>
      <c r="AY232" s="18" t="s">
        <v>137</v>
      </c>
      <c r="BE232" s="183">
        <f>IF(N232="základní",J232,0)</f>
        <v>0</v>
      </c>
      <c r="BF232" s="183">
        <f>IF(N232="snížená",J232,0)</f>
        <v>0</v>
      </c>
      <c r="BG232" s="183">
        <f>IF(N232="zákl. přenesená",J232,0)</f>
        <v>0</v>
      </c>
      <c r="BH232" s="183">
        <f>IF(N232="sníž. přenesená",J232,0)</f>
        <v>0</v>
      </c>
      <c r="BI232" s="183">
        <f>IF(N232="nulová",J232,0)</f>
        <v>0</v>
      </c>
      <c r="BJ232" s="18" t="s">
        <v>146</v>
      </c>
      <c r="BK232" s="183">
        <f>ROUND(I232*H232,2)</f>
        <v>0</v>
      </c>
      <c r="BL232" s="18" t="s">
        <v>188</v>
      </c>
      <c r="BM232" s="182" t="s">
        <v>290</v>
      </c>
    </row>
    <row r="233" s="2" customFormat="1" ht="16.5" customHeight="1">
      <c r="A233" s="37"/>
      <c r="B233" s="170"/>
      <c r="C233" s="171" t="s">
        <v>222</v>
      </c>
      <c r="D233" s="171" t="s">
        <v>140</v>
      </c>
      <c r="E233" s="172" t="s">
        <v>291</v>
      </c>
      <c r="F233" s="173" t="s">
        <v>292</v>
      </c>
      <c r="G233" s="174" t="s">
        <v>166</v>
      </c>
      <c r="H233" s="175">
        <v>288.39999999999998</v>
      </c>
      <c r="I233" s="176"/>
      <c r="J233" s="177">
        <f>ROUND(I233*H233,2)</f>
        <v>0</v>
      </c>
      <c r="K233" s="173" t="s">
        <v>1</v>
      </c>
      <c r="L233" s="38"/>
      <c r="M233" s="178" t="s">
        <v>1</v>
      </c>
      <c r="N233" s="179" t="s">
        <v>39</v>
      </c>
      <c r="O233" s="76"/>
      <c r="P233" s="180">
        <f>O233*H233</f>
        <v>0</v>
      </c>
      <c r="Q233" s="180">
        <v>0</v>
      </c>
      <c r="R233" s="180">
        <f>Q233*H233</f>
        <v>0</v>
      </c>
      <c r="S233" s="180">
        <v>0</v>
      </c>
      <c r="T233" s="18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82" t="s">
        <v>188</v>
      </c>
      <c r="AT233" s="182" t="s">
        <v>140</v>
      </c>
      <c r="AU233" s="182" t="s">
        <v>146</v>
      </c>
      <c r="AY233" s="18" t="s">
        <v>137</v>
      </c>
      <c r="BE233" s="183">
        <f>IF(N233="základní",J233,0)</f>
        <v>0</v>
      </c>
      <c r="BF233" s="183">
        <f>IF(N233="snížená",J233,0)</f>
        <v>0</v>
      </c>
      <c r="BG233" s="183">
        <f>IF(N233="zákl. přenesená",J233,0)</f>
        <v>0</v>
      </c>
      <c r="BH233" s="183">
        <f>IF(N233="sníž. přenesená",J233,0)</f>
        <v>0</v>
      </c>
      <c r="BI233" s="183">
        <f>IF(N233="nulová",J233,0)</f>
        <v>0</v>
      </c>
      <c r="BJ233" s="18" t="s">
        <v>146</v>
      </c>
      <c r="BK233" s="183">
        <f>ROUND(I233*H233,2)</f>
        <v>0</v>
      </c>
      <c r="BL233" s="18" t="s">
        <v>188</v>
      </c>
      <c r="BM233" s="182" t="s">
        <v>293</v>
      </c>
    </row>
    <row r="234" s="13" customFormat="1">
      <c r="A234" s="13"/>
      <c r="B234" s="184"/>
      <c r="C234" s="13"/>
      <c r="D234" s="185" t="s">
        <v>147</v>
      </c>
      <c r="E234" s="186" t="s">
        <v>1</v>
      </c>
      <c r="F234" s="187" t="s">
        <v>148</v>
      </c>
      <c r="G234" s="13"/>
      <c r="H234" s="186" t="s">
        <v>1</v>
      </c>
      <c r="I234" s="188"/>
      <c r="J234" s="13"/>
      <c r="K234" s="13"/>
      <c r="L234" s="184"/>
      <c r="M234" s="189"/>
      <c r="N234" s="190"/>
      <c r="O234" s="190"/>
      <c r="P234" s="190"/>
      <c r="Q234" s="190"/>
      <c r="R234" s="190"/>
      <c r="S234" s="190"/>
      <c r="T234" s="19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86" t="s">
        <v>147</v>
      </c>
      <c r="AU234" s="186" t="s">
        <v>146</v>
      </c>
      <c r="AV234" s="13" t="s">
        <v>80</v>
      </c>
      <c r="AW234" s="13" t="s">
        <v>30</v>
      </c>
      <c r="AX234" s="13" t="s">
        <v>73</v>
      </c>
      <c r="AY234" s="186" t="s">
        <v>137</v>
      </c>
    </row>
    <row r="235" s="14" customFormat="1">
      <c r="A235" s="14"/>
      <c r="B235" s="192"/>
      <c r="C235" s="14"/>
      <c r="D235" s="185" t="s">
        <v>147</v>
      </c>
      <c r="E235" s="193" t="s">
        <v>1</v>
      </c>
      <c r="F235" s="194" t="s">
        <v>294</v>
      </c>
      <c r="G235" s="14"/>
      <c r="H235" s="195">
        <v>198.40000000000001</v>
      </c>
      <c r="I235" s="196"/>
      <c r="J235" s="14"/>
      <c r="K235" s="14"/>
      <c r="L235" s="192"/>
      <c r="M235" s="197"/>
      <c r="N235" s="198"/>
      <c r="O235" s="198"/>
      <c r="P235" s="198"/>
      <c r="Q235" s="198"/>
      <c r="R235" s="198"/>
      <c r="S235" s="198"/>
      <c r="T235" s="19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193" t="s">
        <v>147</v>
      </c>
      <c r="AU235" s="193" t="s">
        <v>146</v>
      </c>
      <c r="AV235" s="14" t="s">
        <v>146</v>
      </c>
      <c r="AW235" s="14" t="s">
        <v>30</v>
      </c>
      <c r="AX235" s="14" t="s">
        <v>73</v>
      </c>
      <c r="AY235" s="193" t="s">
        <v>137</v>
      </c>
    </row>
    <row r="236" s="13" customFormat="1">
      <c r="A236" s="13"/>
      <c r="B236" s="184"/>
      <c r="C236" s="13"/>
      <c r="D236" s="185" t="s">
        <v>147</v>
      </c>
      <c r="E236" s="186" t="s">
        <v>1</v>
      </c>
      <c r="F236" s="187" t="s">
        <v>150</v>
      </c>
      <c r="G236" s="13"/>
      <c r="H236" s="186" t="s">
        <v>1</v>
      </c>
      <c r="I236" s="188"/>
      <c r="J236" s="13"/>
      <c r="K236" s="13"/>
      <c r="L236" s="184"/>
      <c r="M236" s="189"/>
      <c r="N236" s="190"/>
      <c r="O236" s="190"/>
      <c r="P236" s="190"/>
      <c r="Q236" s="190"/>
      <c r="R236" s="190"/>
      <c r="S236" s="190"/>
      <c r="T236" s="19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86" t="s">
        <v>147</v>
      </c>
      <c r="AU236" s="186" t="s">
        <v>146</v>
      </c>
      <c r="AV236" s="13" t="s">
        <v>80</v>
      </c>
      <c r="AW236" s="13" t="s">
        <v>30</v>
      </c>
      <c r="AX236" s="13" t="s">
        <v>73</v>
      </c>
      <c r="AY236" s="186" t="s">
        <v>137</v>
      </c>
    </row>
    <row r="237" s="14" customFormat="1">
      <c r="A237" s="14"/>
      <c r="B237" s="192"/>
      <c r="C237" s="14"/>
      <c r="D237" s="185" t="s">
        <v>147</v>
      </c>
      <c r="E237" s="193" t="s">
        <v>1</v>
      </c>
      <c r="F237" s="194" t="s">
        <v>295</v>
      </c>
      <c r="G237" s="14"/>
      <c r="H237" s="195">
        <v>90</v>
      </c>
      <c r="I237" s="196"/>
      <c r="J237" s="14"/>
      <c r="K237" s="14"/>
      <c r="L237" s="192"/>
      <c r="M237" s="197"/>
      <c r="N237" s="198"/>
      <c r="O237" s="198"/>
      <c r="P237" s="198"/>
      <c r="Q237" s="198"/>
      <c r="R237" s="198"/>
      <c r="S237" s="198"/>
      <c r="T237" s="19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193" t="s">
        <v>147</v>
      </c>
      <c r="AU237" s="193" t="s">
        <v>146</v>
      </c>
      <c r="AV237" s="14" t="s">
        <v>146</v>
      </c>
      <c r="AW237" s="14" t="s">
        <v>30</v>
      </c>
      <c r="AX237" s="14" t="s">
        <v>73</v>
      </c>
      <c r="AY237" s="193" t="s">
        <v>137</v>
      </c>
    </row>
    <row r="238" s="15" customFormat="1">
      <c r="A238" s="15"/>
      <c r="B238" s="200"/>
      <c r="C238" s="15"/>
      <c r="D238" s="185" t="s">
        <v>147</v>
      </c>
      <c r="E238" s="201" t="s">
        <v>1</v>
      </c>
      <c r="F238" s="202" t="s">
        <v>152</v>
      </c>
      <c r="G238" s="15"/>
      <c r="H238" s="203">
        <v>288.39999999999998</v>
      </c>
      <c r="I238" s="204"/>
      <c r="J238" s="15"/>
      <c r="K238" s="15"/>
      <c r="L238" s="200"/>
      <c r="M238" s="205"/>
      <c r="N238" s="206"/>
      <c r="O238" s="206"/>
      <c r="P238" s="206"/>
      <c r="Q238" s="206"/>
      <c r="R238" s="206"/>
      <c r="S238" s="206"/>
      <c r="T238" s="207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01" t="s">
        <v>147</v>
      </c>
      <c r="AU238" s="201" t="s">
        <v>146</v>
      </c>
      <c r="AV238" s="15" t="s">
        <v>145</v>
      </c>
      <c r="AW238" s="15" t="s">
        <v>30</v>
      </c>
      <c r="AX238" s="15" t="s">
        <v>80</v>
      </c>
      <c r="AY238" s="201" t="s">
        <v>137</v>
      </c>
    </row>
    <row r="239" s="2" customFormat="1" ht="16.5" customHeight="1">
      <c r="A239" s="37"/>
      <c r="B239" s="170"/>
      <c r="C239" s="171" t="s">
        <v>296</v>
      </c>
      <c r="D239" s="171" t="s">
        <v>140</v>
      </c>
      <c r="E239" s="172" t="s">
        <v>297</v>
      </c>
      <c r="F239" s="173" t="s">
        <v>298</v>
      </c>
      <c r="G239" s="174" t="s">
        <v>166</v>
      </c>
      <c r="H239" s="175">
        <v>288.39999999999998</v>
      </c>
      <c r="I239" s="176"/>
      <c r="J239" s="177">
        <f>ROUND(I239*H239,2)</f>
        <v>0</v>
      </c>
      <c r="K239" s="173" t="s">
        <v>1</v>
      </c>
      <c r="L239" s="38"/>
      <c r="M239" s="178" t="s">
        <v>1</v>
      </c>
      <c r="N239" s="179" t="s">
        <v>39</v>
      </c>
      <c r="O239" s="76"/>
      <c r="P239" s="180">
        <f>O239*H239</f>
        <v>0</v>
      </c>
      <c r="Q239" s="180">
        <v>0</v>
      </c>
      <c r="R239" s="180">
        <f>Q239*H239</f>
        <v>0</v>
      </c>
      <c r="S239" s="180">
        <v>0</v>
      </c>
      <c r="T239" s="18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82" t="s">
        <v>188</v>
      </c>
      <c r="AT239" s="182" t="s">
        <v>140</v>
      </c>
      <c r="AU239" s="182" t="s">
        <v>146</v>
      </c>
      <c r="AY239" s="18" t="s">
        <v>137</v>
      </c>
      <c r="BE239" s="183">
        <f>IF(N239="základní",J239,0)</f>
        <v>0</v>
      </c>
      <c r="BF239" s="183">
        <f>IF(N239="snížená",J239,0)</f>
        <v>0</v>
      </c>
      <c r="BG239" s="183">
        <f>IF(N239="zákl. přenesená",J239,0)</f>
        <v>0</v>
      </c>
      <c r="BH239" s="183">
        <f>IF(N239="sníž. přenesená",J239,0)</f>
        <v>0</v>
      </c>
      <c r="BI239" s="183">
        <f>IF(N239="nulová",J239,0)</f>
        <v>0</v>
      </c>
      <c r="BJ239" s="18" t="s">
        <v>146</v>
      </c>
      <c r="BK239" s="183">
        <f>ROUND(I239*H239,2)</f>
        <v>0</v>
      </c>
      <c r="BL239" s="18" t="s">
        <v>188</v>
      </c>
      <c r="BM239" s="182" t="s">
        <v>299</v>
      </c>
    </row>
    <row r="240" s="13" customFormat="1">
      <c r="A240" s="13"/>
      <c r="B240" s="184"/>
      <c r="C240" s="13"/>
      <c r="D240" s="185" t="s">
        <v>147</v>
      </c>
      <c r="E240" s="186" t="s">
        <v>1</v>
      </c>
      <c r="F240" s="187" t="s">
        <v>148</v>
      </c>
      <c r="G240" s="13"/>
      <c r="H240" s="186" t="s">
        <v>1</v>
      </c>
      <c r="I240" s="188"/>
      <c r="J240" s="13"/>
      <c r="K240" s="13"/>
      <c r="L240" s="184"/>
      <c r="M240" s="189"/>
      <c r="N240" s="190"/>
      <c r="O240" s="190"/>
      <c r="P240" s="190"/>
      <c r="Q240" s="190"/>
      <c r="R240" s="190"/>
      <c r="S240" s="190"/>
      <c r="T240" s="19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86" t="s">
        <v>147</v>
      </c>
      <c r="AU240" s="186" t="s">
        <v>146</v>
      </c>
      <c r="AV240" s="13" t="s">
        <v>80</v>
      </c>
      <c r="AW240" s="13" t="s">
        <v>30</v>
      </c>
      <c r="AX240" s="13" t="s">
        <v>73</v>
      </c>
      <c r="AY240" s="186" t="s">
        <v>137</v>
      </c>
    </row>
    <row r="241" s="14" customFormat="1">
      <c r="A241" s="14"/>
      <c r="B241" s="192"/>
      <c r="C241" s="14"/>
      <c r="D241" s="185" t="s">
        <v>147</v>
      </c>
      <c r="E241" s="193" t="s">
        <v>1</v>
      </c>
      <c r="F241" s="194" t="s">
        <v>294</v>
      </c>
      <c r="G241" s="14"/>
      <c r="H241" s="195">
        <v>198.40000000000001</v>
      </c>
      <c r="I241" s="196"/>
      <c r="J241" s="14"/>
      <c r="K241" s="14"/>
      <c r="L241" s="192"/>
      <c r="M241" s="197"/>
      <c r="N241" s="198"/>
      <c r="O241" s="198"/>
      <c r="P241" s="198"/>
      <c r="Q241" s="198"/>
      <c r="R241" s="198"/>
      <c r="S241" s="198"/>
      <c r="T241" s="19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193" t="s">
        <v>147</v>
      </c>
      <c r="AU241" s="193" t="s">
        <v>146</v>
      </c>
      <c r="AV241" s="14" t="s">
        <v>146</v>
      </c>
      <c r="AW241" s="14" t="s">
        <v>30</v>
      </c>
      <c r="AX241" s="14" t="s">
        <v>73</v>
      </c>
      <c r="AY241" s="193" t="s">
        <v>137</v>
      </c>
    </row>
    <row r="242" s="13" customFormat="1">
      <c r="A242" s="13"/>
      <c r="B242" s="184"/>
      <c r="C242" s="13"/>
      <c r="D242" s="185" t="s">
        <v>147</v>
      </c>
      <c r="E242" s="186" t="s">
        <v>1</v>
      </c>
      <c r="F242" s="187" t="s">
        <v>150</v>
      </c>
      <c r="G242" s="13"/>
      <c r="H242" s="186" t="s">
        <v>1</v>
      </c>
      <c r="I242" s="188"/>
      <c r="J242" s="13"/>
      <c r="K242" s="13"/>
      <c r="L242" s="184"/>
      <c r="M242" s="189"/>
      <c r="N242" s="190"/>
      <c r="O242" s="190"/>
      <c r="P242" s="190"/>
      <c r="Q242" s="190"/>
      <c r="R242" s="190"/>
      <c r="S242" s="190"/>
      <c r="T242" s="19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86" t="s">
        <v>147</v>
      </c>
      <c r="AU242" s="186" t="s">
        <v>146</v>
      </c>
      <c r="AV242" s="13" t="s">
        <v>80</v>
      </c>
      <c r="AW242" s="13" t="s">
        <v>30</v>
      </c>
      <c r="AX242" s="13" t="s">
        <v>73</v>
      </c>
      <c r="AY242" s="186" t="s">
        <v>137</v>
      </c>
    </row>
    <row r="243" s="14" customFormat="1">
      <c r="A243" s="14"/>
      <c r="B243" s="192"/>
      <c r="C243" s="14"/>
      <c r="D243" s="185" t="s">
        <v>147</v>
      </c>
      <c r="E243" s="193" t="s">
        <v>1</v>
      </c>
      <c r="F243" s="194" t="s">
        <v>295</v>
      </c>
      <c r="G243" s="14"/>
      <c r="H243" s="195">
        <v>90</v>
      </c>
      <c r="I243" s="196"/>
      <c r="J243" s="14"/>
      <c r="K243" s="14"/>
      <c r="L243" s="192"/>
      <c r="M243" s="197"/>
      <c r="N243" s="198"/>
      <c r="O243" s="198"/>
      <c r="P243" s="198"/>
      <c r="Q243" s="198"/>
      <c r="R243" s="198"/>
      <c r="S243" s="198"/>
      <c r="T243" s="19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193" t="s">
        <v>147</v>
      </c>
      <c r="AU243" s="193" t="s">
        <v>146</v>
      </c>
      <c r="AV243" s="14" t="s">
        <v>146</v>
      </c>
      <c r="AW243" s="14" t="s">
        <v>30</v>
      </c>
      <c r="AX243" s="14" t="s">
        <v>73</v>
      </c>
      <c r="AY243" s="193" t="s">
        <v>137</v>
      </c>
    </row>
    <row r="244" s="15" customFormat="1">
      <c r="A244" s="15"/>
      <c r="B244" s="200"/>
      <c r="C244" s="15"/>
      <c r="D244" s="185" t="s">
        <v>147</v>
      </c>
      <c r="E244" s="201" t="s">
        <v>1</v>
      </c>
      <c r="F244" s="202" t="s">
        <v>152</v>
      </c>
      <c r="G244" s="15"/>
      <c r="H244" s="203">
        <v>288.39999999999998</v>
      </c>
      <c r="I244" s="204"/>
      <c r="J244" s="15"/>
      <c r="K244" s="15"/>
      <c r="L244" s="200"/>
      <c r="M244" s="205"/>
      <c r="N244" s="206"/>
      <c r="O244" s="206"/>
      <c r="P244" s="206"/>
      <c r="Q244" s="206"/>
      <c r="R244" s="206"/>
      <c r="S244" s="206"/>
      <c r="T244" s="207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01" t="s">
        <v>147</v>
      </c>
      <c r="AU244" s="201" t="s">
        <v>146</v>
      </c>
      <c r="AV244" s="15" t="s">
        <v>145</v>
      </c>
      <c r="AW244" s="15" t="s">
        <v>30</v>
      </c>
      <c r="AX244" s="15" t="s">
        <v>80</v>
      </c>
      <c r="AY244" s="201" t="s">
        <v>137</v>
      </c>
    </row>
    <row r="245" s="2" customFormat="1" ht="24.15" customHeight="1">
      <c r="A245" s="37"/>
      <c r="B245" s="170"/>
      <c r="C245" s="171" t="s">
        <v>300</v>
      </c>
      <c r="D245" s="171" t="s">
        <v>140</v>
      </c>
      <c r="E245" s="172" t="s">
        <v>301</v>
      </c>
      <c r="F245" s="173" t="s">
        <v>302</v>
      </c>
      <c r="G245" s="174" t="s">
        <v>303</v>
      </c>
      <c r="H245" s="175">
        <v>1</v>
      </c>
      <c r="I245" s="176"/>
      <c r="J245" s="177">
        <f>ROUND(I245*H245,2)</f>
        <v>0</v>
      </c>
      <c r="K245" s="173" t="s">
        <v>1</v>
      </c>
      <c r="L245" s="38"/>
      <c r="M245" s="178" t="s">
        <v>1</v>
      </c>
      <c r="N245" s="179" t="s">
        <v>39</v>
      </c>
      <c r="O245" s="76"/>
      <c r="P245" s="180">
        <f>O245*H245</f>
        <v>0</v>
      </c>
      <c r="Q245" s="180">
        <v>0</v>
      </c>
      <c r="R245" s="180">
        <f>Q245*H245</f>
        <v>0</v>
      </c>
      <c r="S245" s="180">
        <v>0</v>
      </c>
      <c r="T245" s="18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82" t="s">
        <v>188</v>
      </c>
      <c r="AT245" s="182" t="s">
        <v>140</v>
      </c>
      <c r="AU245" s="182" t="s">
        <v>146</v>
      </c>
      <c r="AY245" s="18" t="s">
        <v>137</v>
      </c>
      <c r="BE245" s="183">
        <f>IF(N245="základní",J245,0)</f>
        <v>0</v>
      </c>
      <c r="BF245" s="183">
        <f>IF(N245="snížená",J245,0)</f>
        <v>0</v>
      </c>
      <c r="BG245" s="183">
        <f>IF(N245="zákl. přenesená",J245,0)</f>
        <v>0</v>
      </c>
      <c r="BH245" s="183">
        <f>IF(N245="sníž. přenesená",J245,0)</f>
        <v>0</v>
      </c>
      <c r="BI245" s="183">
        <f>IF(N245="nulová",J245,0)</f>
        <v>0</v>
      </c>
      <c r="BJ245" s="18" t="s">
        <v>146</v>
      </c>
      <c r="BK245" s="183">
        <f>ROUND(I245*H245,2)</f>
        <v>0</v>
      </c>
      <c r="BL245" s="18" t="s">
        <v>188</v>
      </c>
      <c r="BM245" s="182" t="s">
        <v>400</v>
      </c>
    </row>
    <row r="246" s="2" customFormat="1" ht="37.8" customHeight="1">
      <c r="A246" s="37"/>
      <c r="B246" s="170"/>
      <c r="C246" s="171" t="s">
        <v>157</v>
      </c>
      <c r="D246" s="171" t="s">
        <v>140</v>
      </c>
      <c r="E246" s="172" t="s">
        <v>305</v>
      </c>
      <c r="F246" s="173" t="s">
        <v>306</v>
      </c>
      <c r="G246" s="174" t="s">
        <v>155</v>
      </c>
      <c r="H246" s="175">
        <v>24</v>
      </c>
      <c r="I246" s="176"/>
      <c r="J246" s="177">
        <f>ROUND(I246*H246,2)</f>
        <v>0</v>
      </c>
      <c r="K246" s="173" t="s">
        <v>144</v>
      </c>
      <c r="L246" s="38"/>
      <c r="M246" s="178" t="s">
        <v>1</v>
      </c>
      <c r="N246" s="179" t="s">
        <v>39</v>
      </c>
      <c r="O246" s="76"/>
      <c r="P246" s="180">
        <f>O246*H246</f>
        <v>0</v>
      </c>
      <c r="Q246" s="180">
        <v>0</v>
      </c>
      <c r="R246" s="180">
        <f>Q246*H246</f>
        <v>0</v>
      </c>
      <c r="S246" s="180">
        <v>0</v>
      </c>
      <c r="T246" s="18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82" t="s">
        <v>188</v>
      </c>
      <c r="AT246" s="182" t="s">
        <v>140</v>
      </c>
      <c r="AU246" s="182" t="s">
        <v>146</v>
      </c>
      <c r="AY246" s="18" t="s">
        <v>137</v>
      </c>
      <c r="BE246" s="183">
        <f>IF(N246="základní",J246,0)</f>
        <v>0</v>
      </c>
      <c r="BF246" s="183">
        <f>IF(N246="snížená",J246,0)</f>
        <v>0</v>
      </c>
      <c r="BG246" s="183">
        <f>IF(N246="zákl. přenesená",J246,0)</f>
        <v>0</v>
      </c>
      <c r="BH246" s="183">
        <f>IF(N246="sníž. přenesená",J246,0)</f>
        <v>0</v>
      </c>
      <c r="BI246" s="183">
        <f>IF(N246="nulová",J246,0)</f>
        <v>0</v>
      </c>
      <c r="BJ246" s="18" t="s">
        <v>146</v>
      </c>
      <c r="BK246" s="183">
        <f>ROUND(I246*H246,2)</f>
        <v>0</v>
      </c>
      <c r="BL246" s="18" t="s">
        <v>188</v>
      </c>
      <c r="BM246" s="182" t="s">
        <v>307</v>
      </c>
    </row>
    <row r="247" s="14" customFormat="1">
      <c r="A247" s="14"/>
      <c r="B247" s="192"/>
      <c r="C247" s="14"/>
      <c r="D247" s="185" t="s">
        <v>147</v>
      </c>
      <c r="E247" s="193" t="s">
        <v>1</v>
      </c>
      <c r="F247" s="194" t="s">
        <v>271</v>
      </c>
      <c r="G247" s="14"/>
      <c r="H247" s="195">
        <v>24</v>
      </c>
      <c r="I247" s="196"/>
      <c r="J247" s="14"/>
      <c r="K247" s="14"/>
      <c r="L247" s="192"/>
      <c r="M247" s="197"/>
      <c r="N247" s="198"/>
      <c r="O247" s="198"/>
      <c r="P247" s="198"/>
      <c r="Q247" s="198"/>
      <c r="R247" s="198"/>
      <c r="S247" s="198"/>
      <c r="T247" s="19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193" t="s">
        <v>147</v>
      </c>
      <c r="AU247" s="193" t="s">
        <v>146</v>
      </c>
      <c r="AV247" s="14" t="s">
        <v>146</v>
      </c>
      <c r="AW247" s="14" t="s">
        <v>30</v>
      </c>
      <c r="AX247" s="14" t="s">
        <v>73</v>
      </c>
      <c r="AY247" s="193" t="s">
        <v>137</v>
      </c>
    </row>
    <row r="248" s="15" customFormat="1">
      <c r="A248" s="15"/>
      <c r="B248" s="200"/>
      <c r="C248" s="15"/>
      <c r="D248" s="185" t="s">
        <v>147</v>
      </c>
      <c r="E248" s="201" t="s">
        <v>1</v>
      </c>
      <c r="F248" s="202" t="s">
        <v>152</v>
      </c>
      <c r="G248" s="15"/>
      <c r="H248" s="203">
        <v>24</v>
      </c>
      <c r="I248" s="204"/>
      <c r="J248" s="15"/>
      <c r="K248" s="15"/>
      <c r="L248" s="200"/>
      <c r="M248" s="205"/>
      <c r="N248" s="206"/>
      <c r="O248" s="206"/>
      <c r="P248" s="206"/>
      <c r="Q248" s="206"/>
      <c r="R248" s="206"/>
      <c r="S248" s="206"/>
      <c r="T248" s="207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01" t="s">
        <v>147</v>
      </c>
      <c r="AU248" s="201" t="s">
        <v>146</v>
      </c>
      <c r="AV248" s="15" t="s">
        <v>145</v>
      </c>
      <c r="AW248" s="15" t="s">
        <v>30</v>
      </c>
      <c r="AX248" s="15" t="s">
        <v>80</v>
      </c>
      <c r="AY248" s="201" t="s">
        <v>137</v>
      </c>
    </row>
    <row r="249" s="2" customFormat="1" ht="44.25" customHeight="1">
      <c r="A249" s="37"/>
      <c r="B249" s="170"/>
      <c r="C249" s="171" t="s">
        <v>308</v>
      </c>
      <c r="D249" s="171" t="s">
        <v>140</v>
      </c>
      <c r="E249" s="172" t="s">
        <v>309</v>
      </c>
      <c r="F249" s="173" t="s">
        <v>310</v>
      </c>
      <c r="G249" s="174" t="s">
        <v>155</v>
      </c>
      <c r="H249" s="175">
        <v>32</v>
      </c>
      <c r="I249" s="176"/>
      <c r="J249" s="177">
        <f>ROUND(I249*H249,2)</f>
        <v>0</v>
      </c>
      <c r="K249" s="173" t="s">
        <v>144</v>
      </c>
      <c r="L249" s="38"/>
      <c r="M249" s="178" t="s">
        <v>1</v>
      </c>
      <c r="N249" s="179" t="s">
        <v>39</v>
      </c>
      <c r="O249" s="76"/>
      <c r="P249" s="180">
        <f>O249*H249</f>
        <v>0</v>
      </c>
      <c r="Q249" s="180">
        <v>0</v>
      </c>
      <c r="R249" s="180">
        <f>Q249*H249</f>
        <v>0</v>
      </c>
      <c r="S249" s="180">
        <v>0</v>
      </c>
      <c r="T249" s="18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82" t="s">
        <v>188</v>
      </c>
      <c r="AT249" s="182" t="s">
        <v>140</v>
      </c>
      <c r="AU249" s="182" t="s">
        <v>146</v>
      </c>
      <c r="AY249" s="18" t="s">
        <v>137</v>
      </c>
      <c r="BE249" s="183">
        <f>IF(N249="základní",J249,0)</f>
        <v>0</v>
      </c>
      <c r="BF249" s="183">
        <f>IF(N249="snížená",J249,0)</f>
        <v>0</v>
      </c>
      <c r="BG249" s="183">
        <f>IF(N249="zákl. přenesená",J249,0)</f>
        <v>0</v>
      </c>
      <c r="BH249" s="183">
        <f>IF(N249="sníž. přenesená",J249,0)</f>
        <v>0</v>
      </c>
      <c r="BI249" s="183">
        <f>IF(N249="nulová",J249,0)</f>
        <v>0</v>
      </c>
      <c r="BJ249" s="18" t="s">
        <v>146</v>
      </c>
      <c r="BK249" s="183">
        <f>ROUND(I249*H249,2)</f>
        <v>0</v>
      </c>
      <c r="BL249" s="18" t="s">
        <v>188</v>
      </c>
      <c r="BM249" s="182" t="s">
        <v>311</v>
      </c>
    </row>
    <row r="250" s="2" customFormat="1" ht="21.75" customHeight="1">
      <c r="A250" s="37"/>
      <c r="B250" s="170"/>
      <c r="C250" s="208" t="s">
        <v>234</v>
      </c>
      <c r="D250" s="208" t="s">
        <v>169</v>
      </c>
      <c r="E250" s="209" t="s">
        <v>312</v>
      </c>
      <c r="F250" s="210" t="s">
        <v>313</v>
      </c>
      <c r="G250" s="211" t="s">
        <v>166</v>
      </c>
      <c r="H250" s="212">
        <v>77</v>
      </c>
      <c r="I250" s="213"/>
      <c r="J250" s="214">
        <f>ROUND(I250*H250,2)</f>
        <v>0</v>
      </c>
      <c r="K250" s="210" t="s">
        <v>144</v>
      </c>
      <c r="L250" s="215"/>
      <c r="M250" s="216" t="s">
        <v>1</v>
      </c>
      <c r="N250" s="217" t="s">
        <v>39</v>
      </c>
      <c r="O250" s="76"/>
      <c r="P250" s="180">
        <f>O250*H250</f>
        <v>0</v>
      </c>
      <c r="Q250" s="180">
        <v>0</v>
      </c>
      <c r="R250" s="180">
        <f>Q250*H250</f>
        <v>0</v>
      </c>
      <c r="S250" s="180">
        <v>0</v>
      </c>
      <c r="T250" s="18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2" t="s">
        <v>157</v>
      </c>
      <c r="AT250" s="182" t="s">
        <v>169</v>
      </c>
      <c r="AU250" s="182" t="s">
        <v>146</v>
      </c>
      <c r="AY250" s="18" t="s">
        <v>137</v>
      </c>
      <c r="BE250" s="183">
        <f>IF(N250="základní",J250,0)</f>
        <v>0</v>
      </c>
      <c r="BF250" s="183">
        <f>IF(N250="snížená",J250,0)</f>
        <v>0</v>
      </c>
      <c r="BG250" s="183">
        <f>IF(N250="zákl. přenesená",J250,0)</f>
        <v>0</v>
      </c>
      <c r="BH250" s="183">
        <f>IF(N250="sníž. přenesená",J250,0)</f>
        <v>0</v>
      </c>
      <c r="BI250" s="183">
        <f>IF(N250="nulová",J250,0)</f>
        <v>0</v>
      </c>
      <c r="BJ250" s="18" t="s">
        <v>146</v>
      </c>
      <c r="BK250" s="183">
        <f>ROUND(I250*H250,2)</f>
        <v>0</v>
      </c>
      <c r="BL250" s="18" t="s">
        <v>188</v>
      </c>
      <c r="BM250" s="182" t="s">
        <v>314</v>
      </c>
    </row>
    <row r="251" s="14" customFormat="1">
      <c r="A251" s="14"/>
      <c r="B251" s="192"/>
      <c r="C251" s="14"/>
      <c r="D251" s="185" t="s">
        <v>147</v>
      </c>
      <c r="E251" s="193" t="s">
        <v>1</v>
      </c>
      <c r="F251" s="194" t="s">
        <v>315</v>
      </c>
      <c r="G251" s="14"/>
      <c r="H251" s="195">
        <v>56</v>
      </c>
      <c r="I251" s="196"/>
      <c r="J251" s="14"/>
      <c r="K251" s="14"/>
      <c r="L251" s="192"/>
      <c r="M251" s="197"/>
      <c r="N251" s="198"/>
      <c r="O251" s="198"/>
      <c r="P251" s="198"/>
      <c r="Q251" s="198"/>
      <c r="R251" s="198"/>
      <c r="S251" s="198"/>
      <c r="T251" s="19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193" t="s">
        <v>147</v>
      </c>
      <c r="AU251" s="193" t="s">
        <v>146</v>
      </c>
      <c r="AV251" s="14" t="s">
        <v>146</v>
      </c>
      <c r="AW251" s="14" t="s">
        <v>30</v>
      </c>
      <c r="AX251" s="14" t="s">
        <v>73</v>
      </c>
      <c r="AY251" s="193" t="s">
        <v>137</v>
      </c>
    </row>
    <row r="252" s="14" customFormat="1">
      <c r="A252" s="14"/>
      <c r="B252" s="192"/>
      <c r="C252" s="14"/>
      <c r="D252" s="185" t="s">
        <v>147</v>
      </c>
      <c r="E252" s="193" t="s">
        <v>1</v>
      </c>
      <c r="F252" s="194" t="s">
        <v>316</v>
      </c>
      <c r="G252" s="14"/>
      <c r="H252" s="195">
        <v>21</v>
      </c>
      <c r="I252" s="196"/>
      <c r="J252" s="14"/>
      <c r="K252" s="14"/>
      <c r="L252" s="192"/>
      <c r="M252" s="197"/>
      <c r="N252" s="198"/>
      <c r="O252" s="198"/>
      <c r="P252" s="198"/>
      <c r="Q252" s="198"/>
      <c r="R252" s="198"/>
      <c r="S252" s="198"/>
      <c r="T252" s="19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193" t="s">
        <v>147</v>
      </c>
      <c r="AU252" s="193" t="s">
        <v>146</v>
      </c>
      <c r="AV252" s="14" t="s">
        <v>146</v>
      </c>
      <c r="AW252" s="14" t="s">
        <v>30</v>
      </c>
      <c r="AX252" s="14" t="s">
        <v>73</v>
      </c>
      <c r="AY252" s="193" t="s">
        <v>137</v>
      </c>
    </row>
    <row r="253" s="15" customFormat="1">
      <c r="A253" s="15"/>
      <c r="B253" s="200"/>
      <c r="C253" s="15"/>
      <c r="D253" s="185" t="s">
        <v>147</v>
      </c>
      <c r="E253" s="201" t="s">
        <v>1</v>
      </c>
      <c r="F253" s="202" t="s">
        <v>152</v>
      </c>
      <c r="G253" s="15"/>
      <c r="H253" s="203">
        <v>77</v>
      </c>
      <c r="I253" s="204"/>
      <c r="J253" s="15"/>
      <c r="K253" s="15"/>
      <c r="L253" s="200"/>
      <c r="M253" s="205"/>
      <c r="N253" s="206"/>
      <c r="O253" s="206"/>
      <c r="P253" s="206"/>
      <c r="Q253" s="206"/>
      <c r="R253" s="206"/>
      <c r="S253" s="206"/>
      <c r="T253" s="207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01" t="s">
        <v>147</v>
      </c>
      <c r="AU253" s="201" t="s">
        <v>146</v>
      </c>
      <c r="AV253" s="15" t="s">
        <v>145</v>
      </c>
      <c r="AW253" s="15" t="s">
        <v>30</v>
      </c>
      <c r="AX253" s="15" t="s">
        <v>80</v>
      </c>
      <c r="AY253" s="201" t="s">
        <v>137</v>
      </c>
    </row>
    <row r="254" s="2" customFormat="1" ht="16.5" customHeight="1">
      <c r="A254" s="37"/>
      <c r="B254" s="170"/>
      <c r="C254" s="208" t="s">
        <v>317</v>
      </c>
      <c r="D254" s="208" t="s">
        <v>169</v>
      </c>
      <c r="E254" s="209" t="s">
        <v>318</v>
      </c>
      <c r="F254" s="210" t="s">
        <v>319</v>
      </c>
      <c r="G254" s="211" t="s">
        <v>247</v>
      </c>
      <c r="H254" s="212">
        <v>56</v>
      </c>
      <c r="I254" s="213"/>
      <c r="J254" s="214">
        <f>ROUND(I254*H254,2)</f>
        <v>0</v>
      </c>
      <c r="K254" s="210" t="s">
        <v>144</v>
      </c>
      <c r="L254" s="215"/>
      <c r="M254" s="216" t="s">
        <v>1</v>
      </c>
      <c r="N254" s="217" t="s">
        <v>39</v>
      </c>
      <c r="O254" s="76"/>
      <c r="P254" s="180">
        <f>O254*H254</f>
        <v>0</v>
      </c>
      <c r="Q254" s="180">
        <v>0</v>
      </c>
      <c r="R254" s="180">
        <f>Q254*H254</f>
        <v>0</v>
      </c>
      <c r="S254" s="180">
        <v>0</v>
      </c>
      <c r="T254" s="18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82" t="s">
        <v>157</v>
      </c>
      <c r="AT254" s="182" t="s">
        <v>169</v>
      </c>
      <c r="AU254" s="182" t="s">
        <v>146</v>
      </c>
      <c r="AY254" s="18" t="s">
        <v>137</v>
      </c>
      <c r="BE254" s="183">
        <f>IF(N254="základní",J254,0)</f>
        <v>0</v>
      </c>
      <c r="BF254" s="183">
        <f>IF(N254="snížená",J254,0)</f>
        <v>0</v>
      </c>
      <c r="BG254" s="183">
        <f>IF(N254="zákl. přenesená",J254,0)</f>
        <v>0</v>
      </c>
      <c r="BH254" s="183">
        <f>IF(N254="sníž. přenesená",J254,0)</f>
        <v>0</v>
      </c>
      <c r="BI254" s="183">
        <f>IF(N254="nulová",J254,0)</f>
        <v>0</v>
      </c>
      <c r="BJ254" s="18" t="s">
        <v>146</v>
      </c>
      <c r="BK254" s="183">
        <f>ROUND(I254*H254,2)</f>
        <v>0</v>
      </c>
      <c r="BL254" s="18" t="s">
        <v>188</v>
      </c>
      <c r="BM254" s="182" t="s">
        <v>320</v>
      </c>
    </row>
    <row r="255" s="14" customFormat="1">
      <c r="A255" s="14"/>
      <c r="B255" s="192"/>
      <c r="C255" s="14"/>
      <c r="D255" s="185" t="s">
        <v>147</v>
      </c>
      <c r="E255" s="193" t="s">
        <v>1</v>
      </c>
      <c r="F255" s="194" t="s">
        <v>321</v>
      </c>
      <c r="G255" s="14"/>
      <c r="H255" s="195">
        <v>56</v>
      </c>
      <c r="I255" s="196"/>
      <c r="J255" s="14"/>
      <c r="K255" s="14"/>
      <c r="L255" s="192"/>
      <c r="M255" s="197"/>
      <c r="N255" s="198"/>
      <c r="O255" s="198"/>
      <c r="P255" s="198"/>
      <c r="Q255" s="198"/>
      <c r="R255" s="198"/>
      <c r="S255" s="198"/>
      <c r="T255" s="19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193" t="s">
        <v>147</v>
      </c>
      <c r="AU255" s="193" t="s">
        <v>146</v>
      </c>
      <c r="AV255" s="14" t="s">
        <v>146</v>
      </c>
      <c r="AW255" s="14" t="s">
        <v>30</v>
      </c>
      <c r="AX255" s="14" t="s">
        <v>73</v>
      </c>
      <c r="AY255" s="193" t="s">
        <v>137</v>
      </c>
    </row>
    <row r="256" s="15" customFormat="1">
      <c r="A256" s="15"/>
      <c r="B256" s="200"/>
      <c r="C256" s="15"/>
      <c r="D256" s="185" t="s">
        <v>147</v>
      </c>
      <c r="E256" s="201" t="s">
        <v>1</v>
      </c>
      <c r="F256" s="202" t="s">
        <v>152</v>
      </c>
      <c r="G256" s="15"/>
      <c r="H256" s="203">
        <v>56</v>
      </c>
      <c r="I256" s="204"/>
      <c r="J256" s="15"/>
      <c r="K256" s="15"/>
      <c r="L256" s="200"/>
      <c r="M256" s="205"/>
      <c r="N256" s="206"/>
      <c r="O256" s="206"/>
      <c r="P256" s="206"/>
      <c r="Q256" s="206"/>
      <c r="R256" s="206"/>
      <c r="S256" s="206"/>
      <c r="T256" s="207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01" t="s">
        <v>147</v>
      </c>
      <c r="AU256" s="201" t="s">
        <v>146</v>
      </c>
      <c r="AV256" s="15" t="s">
        <v>145</v>
      </c>
      <c r="AW256" s="15" t="s">
        <v>30</v>
      </c>
      <c r="AX256" s="15" t="s">
        <v>80</v>
      </c>
      <c r="AY256" s="201" t="s">
        <v>137</v>
      </c>
    </row>
    <row r="257" s="2" customFormat="1" ht="49.05" customHeight="1">
      <c r="A257" s="37"/>
      <c r="B257" s="170"/>
      <c r="C257" s="171" t="s">
        <v>238</v>
      </c>
      <c r="D257" s="171" t="s">
        <v>140</v>
      </c>
      <c r="E257" s="172" t="s">
        <v>322</v>
      </c>
      <c r="F257" s="173" t="s">
        <v>323</v>
      </c>
      <c r="G257" s="174" t="s">
        <v>210</v>
      </c>
      <c r="H257" s="175">
        <v>3.4830000000000001</v>
      </c>
      <c r="I257" s="176"/>
      <c r="J257" s="177">
        <f>ROUND(I257*H257,2)</f>
        <v>0</v>
      </c>
      <c r="K257" s="173" t="s">
        <v>144</v>
      </c>
      <c r="L257" s="38"/>
      <c r="M257" s="178" t="s">
        <v>1</v>
      </c>
      <c r="N257" s="179" t="s">
        <v>39</v>
      </c>
      <c r="O257" s="76"/>
      <c r="P257" s="180">
        <f>O257*H257</f>
        <v>0</v>
      </c>
      <c r="Q257" s="180">
        <v>0</v>
      </c>
      <c r="R257" s="180">
        <f>Q257*H257</f>
        <v>0</v>
      </c>
      <c r="S257" s="180">
        <v>0</v>
      </c>
      <c r="T257" s="18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82" t="s">
        <v>188</v>
      </c>
      <c r="AT257" s="182" t="s">
        <v>140</v>
      </c>
      <c r="AU257" s="182" t="s">
        <v>146</v>
      </c>
      <c r="AY257" s="18" t="s">
        <v>137</v>
      </c>
      <c r="BE257" s="183">
        <f>IF(N257="základní",J257,0)</f>
        <v>0</v>
      </c>
      <c r="BF257" s="183">
        <f>IF(N257="snížená",J257,0)</f>
        <v>0</v>
      </c>
      <c r="BG257" s="183">
        <f>IF(N257="zákl. přenesená",J257,0)</f>
        <v>0</v>
      </c>
      <c r="BH257" s="183">
        <f>IF(N257="sníž. přenesená",J257,0)</f>
        <v>0</v>
      </c>
      <c r="BI257" s="183">
        <f>IF(N257="nulová",J257,0)</f>
        <v>0</v>
      </c>
      <c r="BJ257" s="18" t="s">
        <v>146</v>
      </c>
      <c r="BK257" s="183">
        <f>ROUND(I257*H257,2)</f>
        <v>0</v>
      </c>
      <c r="BL257" s="18" t="s">
        <v>188</v>
      </c>
      <c r="BM257" s="182" t="s">
        <v>324</v>
      </c>
    </row>
    <row r="258" s="2" customFormat="1" ht="49.05" customHeight="1">
      <c r="A258" s="37"/>
      <c r="B258" s="170"/>
      <c r="C258" s="171" t="s">
        <v>325</v>
      </c>
      <c r="D258" s="171" t="s">
        <v>140</v>
      </c>
      <c r="E258" s="172" t="s">
        <v>326</v>
      </c>
      <c r="F258" s="173" t="s">
        <v>327</v>
      </c>
      <c r="G258" s="174" t="s">
        <v>210</v>
      </c>
      <c r="H258" s="175">
        <v>3.4830000000000001</v>
      </c>
      <c r="I258" s="176"/>
      <c r="J258" s="177">
        <f>ROUND(I258*H258,2)</f>
        <v>0</v>
      </c>
      <c r="K258" s="173" t="s">
        <v>144</v>
      </c>
      <c r="L258" s="38"/>
      <c r="M258" s="178" t="s">
        <v>1</v>
      </c>
      <c r="N258" s="179" t="s">
        <v>39</v>
      </c>
      <c r="O258" s="76"/>
      <c r="P258" s="180">
        <f>O258*H258</f>
        <v>0</v>
      </c>
      <c r="Q258" s="180">
        <v>0</v>
      </c>
      <c r="R258" s="180">
        <f>Q258*H258</f>
        <v>0</v>
      </c>
      <c r="S258" s="180">
        <v>0</v>
      </c>
      <c r="T258" s="18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82" t="s">
        <v>188</v>
      </c>
      <c r="AT258" s="182" t="s">
        <v>140</v>
      </c>
      <c r="AU258" s="182" t="s">
        <v>146</v>
      </c>
      <c r="AY258" s="18" t="s">
        <v>137</v>
      </c>
      <c r="BE258" s="183">
        <f>IF(N258="základní",J258,0)</f>
        <v>0</v>
      </c>
      <c r="BF258" s="183">
        <f>IF(N258="snížená",J258,0)</f>
        <v>0</v>
      </c>
      <c r="BG258" s="183">
        <f>IF(N258="zákl. přenesená",J258,0)</f>
        <v>0</v>
      </c>
      <c r="BH258" s="183">
        <f>IF(N258="sníž. přenesená",J258,0)</f>
        <v>0</v>
      </c>
      <c r="BI258" s="183">
        <f>IF(N258="nulová",J258,0)</f>
        <v>0</v>
      </c>
      <c r="BJ258" s="18" t="s">
        <v>146</v>
      </c>
      <c r="BK258" s="183">
        <f>ROUND(I258*H258,2)</f>
        <v>0</v>
      </c>
      <c r="BL258" s="18" t="s">
        <v>188</v>
      </c>
      <c r="BM258" s="182" t="s">
        <v>328</v>
      </c>
    </row>
    <row r="259" s="12" customFormat="1" ht="22.8" customHeight="1">
      <c r="A259" s="12"/>
      <c r="B259" s="157"/>
      <c r="C259" s="12"/>
      <c r="D259" s="158" t="s">
        <v>72</v>
      </c>
      <c r="E259" s="168" t="s">
        <v>329</v>
      </c>
      <c r="F259" s="168" t="s">
        <v>330</v>
      </c>
      <c r="G259" s="12"/>
      <c r="H259" s="12"/>
      <c r="I259" s="160"/>
      <c r="J259" s="169">
        <f>BK259</f>
        <v>0</v>
      </c>
      <c r="K259" s="12"/>
      <c r="L259" s="157"/>
      <c r="M259" s="162"/>
      <c r="N259" s="163"/>
      <c r="O259" s="163"/>
      <c r="P259" s="164">
        <f>SUM(P260:P274)</f>
        <v>0</v>
      </c>
      <c r="Q259" s="163"/>
      <c r="R259" s="164">
        <f>SUM(R260:R274)</f>
        <v>0</v>
      </c>
      <c r="S259" s="163"/>
      <c r="T259" s="165">
        <f>SUM(T260:T274)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158" t="s">
        <v>146</v>
      </c>
      <c r="AT259" s="166" t="s">
        <v>72</v>
      </c>
      <c r="AU259" s="166" t="s">
        <v>80</v>
      </c>
      <c r="AY259" s="158" t="s">
        <v>137</v>
      </c>
      <c r="BK259" s="167">
        <f>SUM(BK260:BK274)</f>
        <v>0</v>
      </c>
    </row>
    <row r="260" s="2" customFormat="1" ht="37.8" customHeight="1">
      <c r="A260" s="37"/>
      <c r="B260" s="170"/>
      <c r="C260" s="171" t="s">
        <v>242</v>
      </c>
      <c r="D260" s="171" t="s">
        <v>140</v>
      </c>
      <c r="E260" s="172" t="s">
        <v>331</v>
      </c>
      <c r="F260" s="173" t="s">
        <v>332</v>
      </c>
      <c r="G260" s="174" t="s">
        <v>143</v>
      </c>
      <c r="H260" s="175">
        <v>44.393999999999998</v>
      </c>
      <c r="I260" s="176"/>
      <c r="J260" s="177">
        <f>ROUND(I260*H260,2)</f>
        <v>0</v>
      </c>
      <c r="K260" s="173" t="s">
        <v>144</v>
      </c>
      <c r="L260" s="38"/>
      <c r="M260" s="178" t="s">
        <v>1</v>
      </c>
      <c r="N260" s="179" t="s">
        <v>39</v>
      </c>
      <c r="O260" s="76"/>
      <c r="P260" s="180">
        <f>O260*H260</f>
        <v>0</v>
      </c>
      <c r="Q260" s="180">
        <v>0</v>
      </c>
      <c r="R260" s="180">
        <f>Q260*H260</f>
        <v>0</v>
      </c>
      <c r="S260" s="180">
        <v>0</v>
      </c>
      <c r="T260" s="18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2" t="s">
        <v>188</v>
      </c>
      <c r="AT260" s="182" t="s">
        <v>140</v>
      </c>
      <c r="AU260" s="182" t="s">
        <v>146</v>
      </c>
      <c r="AY260" s="18" t="s">
        <v>137</v>
      </c>
      <c r="BE260" s="183">
        <f>IF(N260="základní",J260,0)</f>
        <v>0</v>
      </c>
      <c r="BF260" s="183">
        <f>IF(N260="snížená",J260,0)</f>
        <v>0</v>
      </c>
      <c r="BG260" s="183">
        <f>IF(N260="zákl. přenesená",J260,0)</f>
        <v>0</v>
      </c>
      <c r="BH260" s="183">
        <f>IF(N260="sníž. přenesená",J260,0)</f>
        <v>0</v>
      </c>
      <c r="BI260" s="183">
        <f>IF(N260="nulová",J260,0)</f>
        <v>0</v>
      </c>
      <c r="BJ260" s="18" t="s">
        <v>146</v>
      </c>
      <c r="BK260" s="183">
        <f>ROUND(I260*H260,2)</f>
        <v>0</v>
      </c>
      <c r="BL260" s="18" t="s">
        <v>188</v>
      </c>
      <c r="BM260" s="182" t="s">
        <v>333</v>
      </c>
    </row>
    <row r="261" s="2" customFormat="1">
      <c r="A261" s="37"/>
      <c r="B261" s="38"/>
      <c r="C261" s="37"/>
      <c r="D261" s="185" t="s">
        <v>254</v>
      </c>
      <c r="E261" s="37"/>
      <c r="F261" s="218" t="s">
        <v>334</v>
      </c>
      <c r="G261" s="37"/>
      <c r="H261" s="37"/>
      <c r="I261" s="219"/>
      <c r="J261" s="37"/>
      <c r="K261" s="37"/>
      <c r="L261" s="38"/>
      <c r="M261" s="220"/>
      <c r="N261" s="221"/>
      <c r="O261" s="76"/>
      <c r="P261" s="76"/>
      <c r="Q261" s="76"/>
      <c r="R261" s="76"/>
      <c r="S261" s="76"/>
      <c r="T261" s="7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8" t="s">
        <v>254</v>
      </c>
      <c r="AU261" s="18" t="s">
        <v>146</v>
      </c>
    </row>
    <row r="262" s="13" customFormat="1">
      <c r="A262" s="13"/>
      <c r="B262" s="184"/>
      <c r="C262" s="13"/>
      <c r="D262" s="185" t="s">
        <v>147</v>
      </c>
      <c r="E262" s="186" t="s">
        <v>1</v>
      </c>
      <c r="F262" s="187" t="s">
        <v>156</v>
      </c>
      <c r="G262" s="13"/>
      <c r="H262" s="186" t="s">
        <v>1</v>
      </c>
      <c r="I262" s="188"/>
      <c r="J262" s="13"/>
      <c r="K262" s="13"/>
      <c r="L262" s="184"/>
      <c r="M262" s="189"/>
      <c r="N262" s="190"/>
      <c r="O262" s="190"/>
      <c r="P262" s="190"/>
      <c r="Q262" s="190"/>
      <c r="R262" s="190"/>
      <c r="S262" s="190"/>
      <c r="T262" s="19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86" t="s">
        <v>147</v>
      </c>
      <c r="AU262" s="186" t="s">
        <v>146</v>
      </c>
      <c r="AV262" s="13" t="s">
        <v>80</v>
      </c>
      <c r="AW262" s="13" t="s">
        <v>30</v>
      </c>
      <c r="AX262" s="13" t="s">
        <v>73</v>
      </c>
      <c r="AY262" s="186" t="s">
        <v>137</v>
      </c>
    </row>
    <row r="263" s="13" customFormat="1">
      <c r="A263" s="13"/>
      <c r="B263" s="184"/>
      <c r="C263" s="13"/>
      <c r="D263" s="185" t="s">
        <v>147</v>
      </c>
      <c r="E263" s="186" t="s">
        <v>1</v>
      </c>
      <c r="F263" s="187" t="s">
        <v>148</v>
      </c>
      <c r="G263" s="13"/>
      <c r="H263" s="186" t="s">
        <v>1</v>
      </c>
      <c r="I263" s="188"/>
      <c r="J263" s="13"/>
      <c r="K263" s="13"/>
      <c r="L263" s="184"/>
      <c r="M263" s="189"/>
      <c r="N263" s="190"/>
      <c r="O263" s="190"/>
      <c r="P263" s="190"/>
      <c r="Q263" s="190"/>
      <c r="R263" s="190"/>
      <c r="S263" s="190"/>
      <c r="T263" s="19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86" t="s">
        <v>147</v>
      </c>
      <c r="AU263" s="186" t="s">
        <v>146</v>
      </c>
      <c r="AV263" s="13" t="s">
        <v>80</v>
      </c>
      <c r="AW263" s="13" t="s">
        <v>30</v>
      </c>
      <c r="AX263" s="13" t="s">
        <v>73</v>
      </c>
      <c r="AY263" s="186" t="s">
        <v>137</v>
      </c>
    </row>
    <row r="264" s="14" customFormat="1">
      <c r="A264" s="14"/>
      <c r="B264" s="192"/>
      <c r="C264" s="14"/>
      <c r="D264" s="185" t="s">
        <v>147</v>
      </c>
      <c r="E264" s="193" t="s">
        <v>1</v>
      </c>
      <c r="F264" s="194" t="s">
        <v>335</v>
      </c>
      <c r="G264" s="14"/>
      <c r="H264" s="195">
        <v>29.904</v>
      </c>
      <c r="I264" s="196"/>
      <c r="J264" s="14"/>
      <c r="K264" s="14"/>
      <c r="L264" s="192"/>
      <c r="M264" s="197"/>
      <c r="N264" s="198"/>
      <c r="O264" s="198"/>
      <c r="P264" s="198"/>
      <c r="Q264" s="198"/>
      <c r="R264" s="198"/>
      <c r="S264" s="198"/>
      <c r="T264" s="19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193" t="s">
        <v>147</v>
      </c>
      <c r="AU264" s="193" t="s">
        <v>146</v>
      </c>
      <c r="AV264" s="14" t="s">
        <v>146</v>
      </c>
      <c r="AW264" s="14" t="s">
        <v>30</v>
      </c>
      <c r="AX264" s="14" t="s">
        <v>73</v>
      </c>
      <c r="AY264" s="193" t="s">
        <v>137</v>
      </c>
    </row>
    <row r="265" s="13" customFormat="1">
      <c r="A265" s="13"/>
      <c r="B265" s="184"/>
      <c r="C265" s="13"/>
      <c r="D265" s="185" t="s">
        <v>147</v>
      </c>
      <c r="E265" s="186" t="s">
        <v>1</v>
      </c>
      <c r="F265" s="187" t="s">
        <v>150</v>
      </c>
      <c r="G265" s="13"/>
      <c r="H265" s="186" t="s">
        <v>1</v>
      </c>
      <c r="I265" s="188"/>
      <c r="J265" s="13"/>
      <c r="K265" s="13"/>
      <c r="L265" s="184"/>
      <c r="M265" s="189"/>
      <c r="N265" s="190"/>
      <c r="O265" s="190"/>
      <c r="P265" s="190"/>
      <c r="Q265" s="190"/>
      <c r="R265" s="190"/>
      <c r="S265" s="190"/>
      <c r="T265" s="19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86" t="s">
        <v>147</v>
      </c>
      <c r="AU265" s="186" t="s">
        <v>146</v>
      </c>
      <c r="AV265" s="13" t="s">
        <v>80</v>
      </c>
      <c r="AW265" s="13" t="s">
        <v>30</v>
      </c>
      <c r="AX265" s="13" t="s">
        <v>73</v>
      </c>
      <c r="AY265" s="186" t="s">
        <v>137</v>
      </c>
    </row>
    <row r="266" s="14" customFormat="1">
      <c r="A266" s="14"/>
      <c r="B266" s="192"/>
      <c r="C266" s="14"/>
      <c r="D266" s="185" t="s">
        <v>147</v>
      </c>
      <c r="E266" s="193" t="s">
        <v>1</v>
      </c>
      <c r="F266" s="194" t="s">
        <v>336</v>
      </c>
      <c r="G266" s="14"/>
      <c r="H266" s="195">
        <v>14.49</v>
      </c>
      <c r="I266" s="196"/>
      <c r="J266" s="14"/>
      <c r="K266" s="14"/>
      <c r="L266" s="192"/>
      <c r="M266" s="197"/>
      <c r="N266" s="198"/>
      <c r="O266" s="198"/>
      <c r="P266" s="198"/>
      <c r="Q266" s="198"/>
      <c r="R266" s="198"/>
      <c r="S266" s="198"/>
      <c r="T266" s="19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193" t="s">
        <v>147</v>
      </c>
      <c r="AU266" s="193" t="s">
        <v>146</v>
      </c>
      <c r="AV266" s="14" t="s">
        <v>146</v>
      </c>
      <c r="AW266" s="14" t="s">
        <v>30</v>
      </c>
      <c r="AX266" s="14" t="s">
        <v>73</v>
      </c>
      <c r="AY266" s="193" t="s">
        <v>137</v>
      </c>
    </row>
    <row r="267" s="15" customFormat="1">
      <c r="A267" s="15"/>
      <c r="B267" s="200"/>
      <c r="C267" s="15"/>
      <c r="D267" s="185" t="s">
        <v>147</v>
      </c>
      <c r="E267" s="201" t="s">
        <v>1</v>
      </c>
      <c r="F267" s="202" t="s">
        <v>152</v>
      </c>
      <c r="G267" s="15"/>
      <c r="H267" s="203">
        <v>44.393999999999998</v>
      </c>
      <c r="I267" s="204"/>
      <c r="J267" s="15"/>
      <c r="K267" s="15"/>
      <c r="L267" s="200"/>
      <c r="M267" s="205"/>
      <c r="N267" s="206"/>
      <c r="O267" s="206"/>
      <c r="P267" s="206"/>
      <c r="Q267" s="206"/>
      <c r="R267" s="206"/>
      <c r="S267" s="206"/>
      <c r="T267" s="207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01" t="s">
        <v>147</v>
      </c>
      <c r="AU267" s="201" t="s">
        <v>146</v>
      </c>
      <c r="AV267" s="15" t="s">
        <v>145</v>
      </c>
      <c r="AW267" s="15" t="s">
        <v>30</v>
      </c>
      <c r="AX267" s="15" t="s">
        <v>80</v>
      </c>
      <c r="AY267" s="201" t="s">
        <v>137</v>
      </c>
    </row>
    <row r="268" s="2" customFormat="1" ht="44.25" customHeight="1">
      <c r="A268" s="37"/>
      <c r="B268" s="170"/>
      <c r="C268" s="171" t="s">
        <v>337</v>
      </c>
      <c r="D268" s="171" t="s">
        <v>140</v>
      </c>
      <c r="E268" s="172" t="s">
        <v>338</v>
      </c>
      <c r="F268" s="173" t="s">
        <v>339</v>
      </c>
      <c r="G268" s="174" t="s">
        <v>143</v>
      </c>
      <c r="H268" s="175">
        <v>44.393999999999998</v>
      </c>
      <c r="I268" s="176"/>
      <c r="J268" s="177">
        <f>ROUND(I268*H268,2)</f>
        <v>0</v>
      </c>
      <c r="K268" s="173" t="s">
        <v>144</v>
      </c>
      <c r="L268" s="38"/>
      <c r="M268" s="178" t="s">
        <v>1</v>
      </c>
      <c r="N268" s="179" t="s">
        <v>39</v>
      </c>
      <c r="O268" s="76"/>
      <c r="P268" s="180">
        <f>O268*H268</f>
        <v>0</v>
      </c>
      <c r="Q268" s="180">
        <v>0</v>
      </c>
      <c r="R268" s="180">
        <f>Q268*H268</f>
        <v>0</v>
      </c>
      <c r="S268" s="180">
        <v>0</v>
      </c>
      <c r="T268" s="18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82" t="s">
        <v>188</v>
      </c>
      <c r="AT268" s="182" t="s">
        <v>140</v>
      </c>
      <c r="AU268" s="182" t="s">
        <v>146</v>
      </c>
      <c r="AY268" s="18" t="s">
        <v>137</v>
      </c>
      <c r="BE268" s="183">
        <f>IF(N268="základní",J268,0)</f>
        <v>0</v>
      </c>
      <c r="BF268" s="183">
        <f>IF(N268="snížená",J268,0)</f>
        <v>0</v>
      </c>
      <c r="BG268" s="183">
        <f>IF(N268="zákl. přenesená",J268,0)</f>
        <v>0</v>
      </c>
      <c r="BH268" s="183">
        <f>IF(N268="sníž. přenesená",J268,0)</f>
        <v>0</v>
      </c>
      <c r="BI268" s="183">
        <f>IF(N268="nulová",J268,0)</f>
        <v>0</v>
      </c>
      <c r="BJ268" s="18" t="s">
        <v>146</v>
      </c>
      <c r="BK268" s="183">
        <f>ROUND(I268*H268,2)</f>
        <v>0</v>
      </c>
      <c r="BL268" s="18" t="s">
        <v>188</v>
      </c>
      <c r="BM268" s="182" t="s">
        <v>340</v>
      </c>
    </row>
    <row r="269" s="13" customFormat="1">
      <c r="A269" s="13"/>
      <c r="B269" s="184"/>
      <c r="C269" s="13"/>
      <c r="D269" s="185" t="s">
        <v>147</v>
      </c>
      <c r="E269" s="186" t="s">
        <v>1</v>
      </c>
      <c r="F269" s="187" t="s">
        <v>156</v>
      </c>
      <c r="G269" s="13"/>
      <c r="H269" s="186" t="s">
        <v>1</v>
      </c>
      <c r="I269" s="188"/>
      <c r="J269" s="13"/>
      <c r="K269" s="13"/>
      <c r="L269" s="184"/>
      <c r="M269" s="189"/>
      <c r="N269" s="190"/>
      <c r="O269" s="190"/>
      <c r="P269" s="190"/>
      <c r="Q269" s="190"/>
      <c r="R269" s="190"/>
      <c r="S269" s="190"/>
      <c r="T269" s="19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86" t="s">
        <v>147</v>
      </c>
      <c r="AU269" s="186" t="s">
        <v>146</v>
      </c>
      <c r="AV269" s="13" t="s">
        <v>80</v>
      </c>
      <c r="AW269" s="13" t="s">
        <v>30</v>
      </c>
      <c r="AX269" s="13" t="s">
        <v>73</v>
      </c>
      <c r="AY269" s="186" t="s">
        <v>137</v>
      </c>
    </row>
    <row r="270" s="13" customFormat="1">
      <c r="A270" s="13"/>
      <c r="B270" s="184"/>
      <c r="C270" s="13"/>
      <c r="D270" s="185" t="s">
        <v>147</v>
      </c>
      <c r="E270" s="186" t="s">
        <v>1</v>
      </c>
      <c r="F270" s="187" t="s">
        <v>148</v>
      </c>
      <c r="G270" s="13"/>
      <c r="H270" s="186" t="s">
        <v>1</v>
      </c>
      <c r="I270" s="188"/>
      <c r="J270" s="13"/>
      <c r="K270" s="13"/>
      <c r="L270" s="184"/>
      <c r="M270" s="189"/>
      <c r="N270" s="190"/>
      <c r="O270" s="190"/>
      <c r="P270" s="190"/>
      <c r="Q270" s="190"/>
      <c r="R270" s="190"/>
      <c r="S270" s="190"/>
      <c r="T270" s="19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86" t="s">
        <v>147</v>
      </c>
      <c r="AU270" s="186" t="s">
        <v>146</v>
      </c>
      <c r="AV270" s="13" t="s">
        <v>80</v>
      </c>
      <c r="AW270" s="13" t="s">
        <v>30</v>
      </c>
      <c r="AX270" s="13" t="s">
        <v>73</v>
      </c>
      <c r="AY270" s="186" t="s">
        <v>137</v>
      </c>
    </row>
    <row r="271" s="14" customFormat="1">
      <c r="A271" s="14"/>
      <c r="B271" s="192"/>
      <c r="C271" s="14"/>
      <c r="D271" s="185" t="s">
        <v>147</v>
      </c>
      <c r="E271" s="193" t="s">
        <v>1</v>
      </c>
      <c r="F271" s="194" t="s">
        <v>335</v>
      </c>
      <c r="G271" s="14"/>
      <c r="H271" s="195">
        <v>29.904</v>
      </c>
      <c r="I271" s="196"/>
      <c r="J271" s="14"/>
      <c r="K271" s="14"/>
      <c r="L271" s="192"/>
      <c r="M271" s="197"/>
      <c r="N271" s="198"/>
      <c r="O271" s="198"/>
      <c r="P271" s="198"/>
      <c r="Q271" s="198"/>
      <c r="R271" s="198"/>
      <c r="S271" s="198"/>
      <c r="T271" s="19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193" t="s">
        <v>147</v>
      </c>
      <c r="AU271" s="193" t="s">
        <v>146</v>
      </c>
      <c r="AV271" s="14" t="s">
        <v>146</v>
      </c>
      <c r="AW271" s="14" t="s">
        <v>30</v>
      </c>
      <c r="AX271" s="14" t="s">
        <v>73</v>
      </c>
      <c r="AY271" s="193" t="s">
        <v>137</v>
      </c>
    </row>
    <row r="272" s="13" customFormat="1">
      <c r="A272" s="13"/>
      <c r="B272" s="184"/>
      <c r="C272" s="13"/>
      <c r="D272" s="185" t="s">
        <v>147</v>
      </c>
      <c r="E272" s="186" t="s">
        <v>1</v>
      </c>
      <c r="F272" s="187" t="s">
        <v>150</v>
      </c>
      <c r="G272" s="13"/>
      <c r="H272" s="186" t="s">
        <v>1</v>
      </c>
      <c r="I272" s="188"/>
      <c r="J272" s="13"/>
      <c r="K272" s="13"/>
      <c r="L272" s="184"/>
      <c r="M272" s="189"/>
      <c r="N272" s="190"/>
      <c r="O272" s="190"/>
      <c r="P272" s="190"/>
      <c r="Q272" s="190"/>
      <c r="R272" s="190"/>
      <c r="S272" s="190"/>
      <c r="T272" s="19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86" t="s">
        <v>147</v>
      </c>
      <c r="AU272" s="186" t="s">
        <v>146</v>
      </c>
      <c r="AV272" s="13" t="s">
        <v>80</v>
      </c>
      <c r="AW272" s="13" t="s">
        <v>30</v>
      </c>
      <c r="AX272" s="13" t="s">
        <v>73</v>
      </c>
      <c r="AY272" s="186" t="s">
        <v>137</v>
      </c>
    </row>
    <row r="273" s="14" customFormat="1">
      <c r="A273" s="14"/>
      <c r="B273" s="192"/>
      <c r="C273" s="14"/>
      <c r="D273" s="185" t="s">
        <v>147</v>
      </c>
      <c r="E273" s="193" t="s">
        <v>1</v>
      </c>
      <c r="F273" s="194" t="s">
        <v>336</v>
      </c>
      <c r="G273" s="14"/>
      <c r="H273" s="195">
        <v>14.49</v>
      </c>
      <c r="I273" s="196"/>
      <c r="J273" s="14"/>
      <c r="K273" s="14"/>
      <c r="L273" s="192"/>
      <c r="M273" s="197"/>
      <c r="N273" s="198"/>
      <c r="O273" s="198"/>
      <c r="P273" s="198"/>
      <c r="Q273" s="198"/>
      <c r="R273" s="198"/>
      <c r="S273" s="198"/>
      <c r="T273" s="19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193" t="s">
        <v>147</v>
      </c>
      <c r="AU273" s="193" t="s">
        <v>146</v>
      </c>
      <c r="AV273" s="14" t="s">
        <v>146</v>
      </c>
      <c r="AW273" s="14" t="s">
        <v>30</v>
      </c>
      <c r="AX273" s="14" t="s">
        <v>73</v>
      </c>
      <c r="AY273" s="193" t="s">
        <v>137</v>
      </c>
    </row>
    <row r="274" s="15" customFormat="1">
      <c r="A274" s="15"/>
      <c r="B274" s="200"/>
      <c r="C274" s="15"/>
      <c r="D274" s="185" t="s">
        <v>147</v>
      </c>
      <c r="E274" s="201" t="s">
        <v>1</v>
      </c>
      <c r="F274" s="202" t="s">
        <v>152</v>
      </c>
      <c r="G274" s="15"/>
      <c r="H274" s="203">
        <v>44.393999999999998</v>
      </c>
      <c r="I274" s="204"/>
      <c r="J274" s="15"/>
      <c r="K274" s="15"/>
      <c r="L274" s="200"/>
      <c r="M274" s="205"/>
      <c r="N274" s="206"/>
      <c r="O274" s="206"/>
      <c r="P274" s="206"/>
      <c r="Q274" s="206"/>
      <c r="R274" s="206"/>
      <c r="S274" s="206"/>
      <c r="T274" s="207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01" t="s">
        <v>147</v>
      </c>
      <c r="AU274" s="201" t="s">
        <v>146</v>
      </c>
      <c r="AV274" s="15" t="s">
        <v>145</v>
      </c>
      <c r="AW274" s="15" t="s">
        <v>30</v>
      </c>
      <c r="AX274" s="15" t="s">
        <v>80</v>
      </c>
      <c r="AY274" s="201" t="s">
        <v>137</v>
      </c>
    </row>
    <row r="275" s="12" customFormat="1" ht="22.8" customHeight="1">
      <c r="A275" s="12"/>
      <c r="B275" s="157"/>
      <c r="C275" s="12"/>
      <c r="D275" s="158" t="s">
        <v>72</v>
      </c>
      <c r="E275" s="168" t="s">
        <v>341</v>
      </c>
      <c r="F275" s="168" t="s">
        <v>342</v>
      </c>
      <c r="G275" s="12"/>
      <c r="H275" s="12"/>
      <c r="I275" s="160"/>
      <c r="J275" s="169">
        <f>BK275</f>
        <v>0</v>
      </c>
      <c r="K275" s="12"/>
      <c r="L275" s="157"/>
      <c r="M275" s="162"/>
      <c r="N275" s="163"/>
      <c r="O275" s="163"/>
      <c r="P275" s="164">
        <f>SUM(P276:P323)</f>
        <v>0</v>
      </c>
      <c r="Q275" s="163"/>
      <c r="R275" s="164">
        <f>SUM(R276:R323)</f>
        <v>0</v>
      </c>
      <c r="S275" s="163"/>
      <c r="T275" s="165">
        <f>SUM(T276:T323)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158" t="s">
        <v>146</v>
      </c>
      <c r="AT275" s="166" t="s">
        <v>72</v>
      </c>
      <c r="AU275" s="166" t="s">
        <v>80</v>
      </c>
      <c r="AY275" s="158" t="s">
        <v>137</v>
      </c>
      <c r="BK275" s="167">
        <f>SUM(BK276:BK323)</f>
        <v>0</v>
      </c>
    </row>
    <row r="276" s="2" customFormat="1" ht="24.15" customHeight="1">
      <c r="A276" s="37"/>
      <c r="B276" s="170"/>
      <c r="C276" s="171" t="s">
        <v>248</v>
      </c>
      <c r="D276" s="171" t="s">
        <v>140</v>
      </c>
      <c r="E276" s="172" t="s">
        <v>343</v>
      </c>
      <c r="F276" s="173" t="s">
        <v>344</v>
      </c>
      <c r="G276" s="174" t="s">
        <v>143</v>
      </c>
      <c r="H276" s="175">
        <v>198</v>
      </c>
      <c r="I276" s="176"/>
      <c r="J276" s="177">
        <f>ROUND(I276*H276,2)</f>
        <v>0</v>
      </c>
      <c r="K276" s="173" t="s">
        <v>144</v>
      </c>
      <c r="L276" s="38"/>
      <c r="M276" s="178" t="s">
        <v>1</v>
      </c>
      <c r="N276" s="179" t="s">
        <v>39</v>
      </c>
      <c r="O276" s="76"/>
      <c r="P276" s="180">
        <f>O276*H276</f>
        <v>0</v>
      </c>
      <c r="Q276" s="180">
        <v>0</v>
      </c>
      <c r="R276" s="180">
        <f>Q276*H276</f>
        <v>0</v>
      </c>
      <c r="S276" s="180">
        <v>0</v>
      </c>
      <c r="T276" s="18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82" t="s">
        <v>188</v>
      </c>
      <c r="AT276" s="182" t="s">
        <v>140</v>
      </c>
      <c r="AU276" s="182" t="s">
        <v>146</v>
      </c>
      <c r="AY276" s="18" t="s">
        <v>137</v>
      </c>
      <c r="BE276" s="183">
        <f>IF(N276="základní",J276,0)</f>
        <v>0</v>
      </c>
      <c r="BF276" s="183">
        <f>IF(N276="snížená",J276,0)</f>
        <v>0</v>
      </c>
      <c r="BG276" s="183">
        <f>IF(N276="zákl. přenesená",J276,0)</f>
        <v>0</v>
      </c>
      <c r="BH276" s="183">
        <f>IF(N276="sníž. přenesená",J276,0)</f>
        <v>0</v>
      </c>
      <c r="BI276" s="183">
        <f>IF(N276="nulová",J276,0)</f>
        <v>0</v>
      </c>
      <c r="BJ276" s="18" t="s">
        <v>146</v>
      </c>
      <c r="BK276" s="183">
        <f>ROUND(I276*H276,2)</f>
        <v>0</v>
      </c>
      <c r="BL276" s="18" t="s">
        <v>188</v>
      </c>
      <c r="BM276" s="182" t="s">
        <v>345</v>
      </c>
    </row>
    <row r="277" s="13" customFormat="1">
      <c r="A277" s="13"/>
      <c r="B277" s="184"/>
      <c r="C277" s="13"/>
      <c r="D277" s="185" t="s">
        <v>147</v>
      </c>
      <c r="E277" s="186" t="s">
        <v>1</v>
      </c>
      <c r="F277" s="187" t="s">
        <v>346</v>
      </c>
      <c r="G277" s="13"/>
      <c r="H277" s="186" t="s">
        <v>1</v>
      </c>
      <c r="I277" s="188"/>
      <c r="J277" s="13"/>
      <c r="K277" s="13"/>
      <c r="L277" s="184"/>
      <c r="M277" s="189"/>
      <c r="N277" s="190"/>
      <c r="O277" s="190"/>
      <c r="P277" s="190"/>
      <c r="Q277" s="190"/>
      <c r="R277" s="190"/>
      <c r="S277" s="190"/>
      <c r="T277" s="19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86" t="s">
        <v>147</v>
      </c>
      <c r="AU277" s="186" t="s">
        <v>146</v>
      </c>
      <c r="AV277" s="13" t="s">
        <v>80</v>
      </c>
      <c r="AW277" s="13" t="s">
        <v>30</v>
      </c>
      <c r="AX277" s="13" t="s">
        <v>73</v>
      </c>
      <c r="AY277" s="186" t="s">
        <v>137</v>
      </c>
    </row>
    <row r="278" s="13" customFormat="1">
      <c r="A278" s="13"/>
      <c r="B278" s="184"/>
      <c r="C278" s="13"/>
      <c r="D278" s="185" t="s">
        <v>147</v>
      </c>
      <c r="E278" s="186" t="s">
        <v>1</v>
      </c>
      <c r="F278" s="187" t="s">
        <v>148</v>
      </c>
      <c r="G278" s="13"/>
      <c r="H278" s="186" t="s">
        <v>1</v>
      </c>
      <c r="I278" s="188"/>
      <c r="J278" s="13"/>
      <c r="K278" s="13"/>
      <c r="L278" s="184"/>
      <c r="M278" s="189"/>
      <c r="N278" s="190"/>
      <c r="O278" s="190"/>
      <c r="P278" s="190"/>
      <c r="Q278" s="190"/>
      <c r="R278" s="190"/>
      <c r="S278" s="190"/>
      <c r="T278" s="19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86" t="s">
        <v>147</v>
      </c>
      <c r="AU278" s="186" t="s">
        <v>146</v>
      </c>
      <c r="AV278" s="13" t="s">
        <v>80</v>
      </c>
      <c r="AW278" s="13" t="s">
        <v>30</v>
      </c>
      <c r="AX278" s="13" t="s">
        <v>73</v>
      </c>
      <c r="AY278" s="186" t="s">
        <v>137</v>
      </c>
    </row>
    <row r="279" s="14" customFormat="1">
      <c r="A279" s="14"/>
      <c r="B279" s="192"/>
      <c r="C279" s="14"/>
      <c r="D279" s="185" t="s">
        <v>147</v>
      </c>
      <c r="E279" s="193" t="s">
        <v>1</v>
      </c>
      <c r="F279" s="194" t="s">
        <v>347</v>
      </c>
      <c r="G279" s="14"/>
      <c r="H279" s="195">
        <v>144</v>
      </c>
      <c r="I279" s="196"/>
      <c r="J279" s="14"/>
      <c r="K279" s="14"/>
      <c r="L279" s="192"/>
      <c r="M279" s="197"/>
      <c r="N279" s="198"/>
      <c r="O279" s="198"/>
      <c r="P279" s="198"/>
      <c r="Q279" s="198"/>
      <c r="R279" s="198"/>
      <c r="S279" s="198"/>
      <c r="T279" s="19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193" t="s">
        <v>147</v>
      </c>
      <c r="AU279" s="193" t="s">
        <v>146</v>
      </c>
      <c r="AV279" s="14" t="s">
        <v>146</v>
      </c>
      <c r="AW279" s="14" t="s">
        <v>30</v>
      </c>
      <c r="AX279" s="14" t="s">
        <v>73</v>
      </c>
      <c r="AY279" s="193" t="s">
        <v>137</v>
      </c>
    </row>
    <row r="280" s="13" customFormat="1">
      <c r="A280" s="13"/>
      <c r="B280" s="184"/>
      <c r="C280" s="13"/>
      <c r="D280" s="185" t="s">
        <v>147</v>
      </c>
      <c r="E280" s="186" t="s">
        <v>1</v>
      </c>
      <c r="F280" s="187" t="s">
        <v>150</v>
      </c>
      <c r="G280" s="13"/>
      <c r="H280" s="186" t="s">
        <v>1</v>
      </c>
      <c r="I280" s="188"/>
      <c r="J280" s="13"/>
      <c r="K280" s="13"/>
      <c r="L280" s="184"/>
      <c r="M280" s="189"/>
      <c r="N280" s="190"/>
      <c r="O280" s="190"/>
      <c r="P280" s="190"/>
      <c r="Q280" s="190"/>
      <c r="R280" s="190"/>
      <c r="S280" s="190"/>
      <c r="T280" s="19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86" t="s">
        <v>147</v>
      </c>
      <c r="AU280" s="186" t="s">
        <v>146</v>
      </c>
      <c r="AV280" s="13" t="s">
        <v>80</v>
      </c>
      <c r="AW280" s="13" t="s">
        <v>30</v>
      </c>
      <c r="AX280" s="13" t="s">
        <v>73</v>
      </c>
      <c r="AY280" s="186" t="s">
        <v>137</v>
      </c>
    </row>
    <row r="281" s="14" customFormat="1">
      <c r="A281" s="14"/>
      <c r="B281" s="192"/>
      <c r="C281" s="14"/>
      <c r="D281" s="185" t="s">
        <v>147</v>
      </c>
      <c r="E281" s="193" t="s">
        <v>1</v>
      </c>
      <c r="F281" s="194" t="s">
        <v>348</v>
      </c>
      <c r="G281" s="14"/>
      <c r="H281" s="195">
        <v>54</v>
      </c>
      <c r="I281" s="196"/>
      <c r="J281" s="14"/>
      <c r="K281" s="14"/>
      <c r="L281" s="192"/>
      <c r="M281" s="197"/>
      <c r="N281" s="198"/>
      <c r="O281" s="198"/>
      <c r="P281" s="198"/>
      <c r="Q281" s="198"/>
      <c r="R281" s="198"/>
      <c r="S281" s="198"/>
      <c r="T281" s="19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193" t="s">
        <v>147</v>
      </c>
      <c r="AU281" s="193" t="s">
        <v>146</v>
      </c>
      <c r="AV281" s="14" t="s">
        <v>146</v>
      </c>
      <c r="AW281" s="14" t="s">
        <v>30</v>
      </c>
      <c r="AX281" s="14" t="s">
        <v>73</v>
      </c>
      <c r="AY281" s="193" t="s">
        <v>137</v>
      </c>
    </row>
    <row r="282" s="15" customFormat="1">
      <c r="A282" s="15"/>
      <c r="B282" s="200"/>
      <c r="C282" s="15"/>
      <c r="D282" s="185" t="s">
        <v>147</v>
      </c>
      <c r="E282" s="201" t="s">
        <v>1</v>
      </c>
      <c r="F282" s="202" t="s">
        <v>152</v>
      </c>
      <c r="G282" s="15"/>
      <c r="H282" s="203">
        <v>198</v>
      </c>
      <c r="I282" s="204"/>
      <c r="J282" s="15"/>
      <c r="K282" s="15"/>
      <c r="L282" s="200"/>
      <c r="M282" s="205"/>
      <c r="N282" s="206"/>
      <c r="O282" s="206"/>
      <c r="P282" s="206"/>
      <c r="Q282" s="206"/>
      <c r="R282" s="206"/>
      <c r="S282" s="206"/>
      <c r="T282" s="207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01" t="s">
        <v>147</v>
      </c>
      <c r="AU282" s="201" t="s">
        <v>146</v>
      </c>
      <c r="AV282" s="15" t="s">
        <v>145</v>
      </c>
      <c r="AW282" s="15" t="s">
        <v>30</v>
      </c>
      <c r="AX282" s="15" t="s">
        <v>80</v>
      </c>
      <c r="AY282" s="201" t="s">
        <v>137</v>
      </c>
    </row>
    <row r="283" s="2" customFormat="1" ht="16.5" customHeight="1">
      <c r="A283" s="37"/>
      <c r="B283" s="170"/>
      <c r="C283" s="208" t="s">
        <v>349</v>
      </c>
      <c r="D283" s="208" t="s">
        <v>169</v>
      </c>
      <c r="E283" s="209" t="s">
        <v>350</v>
      </c>
      <c r="F283" s="210" t="s">
        <v>351</v>
      </c>
      <c r="G283" s="211" t="s">
        <v>143</v>
      </c>
      <c r="H283" s="212">
        <v>207.90000000000001</v>
      </c>
      <c r="I283" s="213"/>
      <c r="J283" s="214">
        <f>ROUND(I283*H283,2)</f>
        <v>0</v>
      </c>
      <c r="K283" s="210" t="s">
        <v>144</v>
      </c>
      <c r="L283" s="215"/>
      <c r="M283" s="216" t="s">
        <v>1</v>
      </c>
      <c r="N283" s="217" t="s">
        <v>39</v>
      </c>
      <c r="O283" s="76"/>
      <c r="P283" s="180">
        <f>O283*H283</f>
        <v>0</v>
      </c>
      <c r="Q283" s="180">
        <v>0</v>
      </c>
      <c r="R283" s="180">
        <f>Q283*H283</f>
        <v>0</v>
      </c>
      <c r="S283" s="180">
        <v>0</v>
      </c>
      <c r="T283" s="181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82" t="s">
        <v>157</v>
      </c>
      <c r="AT283" s="182" t="s">
        <v>169</v>
      </c>
      <c r="AU283" s="182" t="s">
        <v>146</v>
      </c>
      <c r="AY283" s="18" t="s">
        <v>137</v>
      </c>
      <c r="BE283" s="183">
        <f>IF(N283="základní",J283,0)</f>
        <v>0</v>
      </c>
      <c r="BF283" s="183">
        <f>IF(N283="snížená",J283,0)</f>
        <v>0</v>
      </c>
      <c r="BG283" s="183">
        <f>IF(N283="zákl. přenesená",J283,0)</f>
        <v>0</v>
      </c>
      <c r="BH283" s="183">
        <f>IF(N283="sníž. přenesená",J283,0)</f>
        <v>0</v>
      </c>
      <c r="BI283" s="183">
        <f>IF(N283="nulová",J283,0)</f>
        <v>0</v>
      </c>
      <c r="BJ283" s="18" t="s">
        <v>146</v>
      </c>
      <c r="BK283" s="183">
        <f>ROUND(I283*H283,2)</f>
        <v>0</v>
      </c>
      <c r="BL283" s="18" t="s">
        <v>188</v>
      </c>
      <c r="BM283" s="182" t="s">
        <v>352</v>
      </c>
    </row>
    <row r="284" s="14" customFormat="1">
      <c r="A284" s="14"/>
      <c r="B284" s="192"/>
      <c r="C284" s="14"/>
      <c r="D284" s="185" t="s">
        <v>147</v>
      </c>
      <c r="E284" s="193" t="s">
        <v>1</v>
      </c>
      <c r="F284" s="194" t="s">
        <v>353</v>
      </c>
      <c r="G284" s="14"/>
      <c r="H284" s="195">
        <v>207.90000000000001</v>
      </c>
      <c r="I284" s="196"/>
      <c r="J284" s="14"/>
      <c r="K284" s="14"/>
      <c r="L284" s="192"/>
      <c r="M284" s="197"/>
      <c r="N284" s="198"/>
      <c r="O284" s="198"/>
      <c r="P284" s="198"/>
      <c r="Q284" s="198"/>
      <c r="R284" s="198"/>
      <c r="S284" s="198"/>
      <c r="T284" s="19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193" t="s">
        <v>147</v>
      </c>
      <c r="AU284" s="193" t="s">
        <v>146</v>
      </c>
      <c r="AV284" s="14" t="s">
        <v>146</v>
      </c>
      <c r="AW284" s="14" t="s">
        <v>30</v>
      </c>
      <c r="AX284" s="14" t="s">
        <v>73</v>
      </c>
      <c r="AY284" s="193" t="s">
        <v>137</v>
      </c>
    </row>
    <row r="285" s="15" customFormat="1">
      <c r="A285" s="15"/>
      <c r="B285" s="200"/>
      <c r="C285" s="15"/>
      <c r="D285" s="185" t="s">
        <v>147</v>
      </c>
      <c r="E285" s="201" t="s">
        <v>1</v>
      </c>
      <c r="F285" s="202" t="s">
        <v>152</v>
      </c>
      <c r="G285" s="15"/>
      <c r="H285" s="203">
        <v>207.90000000000001</v>
      </c>
      <c r="I285" s="204"/>
      <c r="J285" s="15"/>
      <c r="K285" s="15"/>
      <c r="L285" s="200"/>
      <c r="M285" s="205"/>
      <c r="N285" s="206"/>
      <c r="O285" s="206"/>
      <c r="P285" s="206"/>
      <c r="Q285" s="206"/>
      <c r="R285" s="206"/>
      <c r="S285" s="206"/>
      <c r="T285" s="207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01" t="s">
        <v>147</v>
      </c>
      <c r="AU285" s="201" t="s">
        <v>146</v>
      </c>
      <c r="AV285" s="15" t="s">
        <v>145</v>
      </c>
      <c r="AW285" s="15" t="s">
        <v>30</v>
      </c>
      <c r="AX285" s="15" t="s">
        <v>80</v>
      </c>
      <c r="AY285" s="201" t="s">
        <v>137</v>
      </c>
    </row>
    <row r="286" s="2" customFormat="1" ht="44.25" customHeight="1">
      <c r="A286" s="37"/>
      <c r="B286" s="170"/>
      <c r="C286" s="171" t="s">
        <v>253</v>
      </c>
      <c r="D286" s="171" t="s">
        <v>140</v>
      </c>
      <c r="E286" s="172" t="s">
        <v>354</v>
      </c>
      <c r="F286" s="173" t="s">
        <v>355</v>
      </c>
      <c r="G286" s="174" t="s">
        <v>143</v>
      </c>
      <c r="H286" s="175">
        <v>110.19</v>
      </c>
      <c r="I286" s="176"/>
      <c r="J286" s="177">
        <f>ROUND(I286*H286,2)</f>
        <v>0</v>
      </c>
      <c r="K286" s="173" t="s">
        <v>144</v>
      </c>
      <c r="L286" s="38"/>
      <c r="M286" s="178" t="s">
        <v>1</v>
      </c>
      <c r="N286" s="179" t="s">
        <v>39</v>
      </c>
      <c r="O286" s="76"/>
      <c r="P286" s="180">
        <f>O286*H286</f>
        <v>0</v>
      </c>
      <c r="Q286" s="180">
        <v>0</v>
      </c>
      <c r="R286" s="180">
        <f>Q286*H286</f>
        <v>0</v>
      </c>
      <c r="S286" s="180">
        <v>0</v>
      </c>
      <c r="T286" s="181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82" t="s">
        <v>188</v>
      </c>
      <c r="AT286" s="182" t="s">
        <v>140</v>
      </c>
      <c r="AU286" s="182" t="s">
        <v>146</v>
      </c>
      <c r="AY286" s="18" t="s">
        <v>137</v>
      </c>
      <c r="BE286" s="183">
        <f>IF(N286="základní",J286,0)</f>
        <v>0</v>
      </c>
      <c r="BF286" s="183">
        <f>IF(N286="snížená",J286,0)</f>
        <v>0</v>
      </c>
      <c r="BG286" s="183">
        <f>IF(N286="zákl. přenesená",J286,0)</f>
        <v>0</v>
      </c>
      <c r="BH286" s="183">
        <f>IF(N286="sníž. přenesená",J286,0)</f>
        <v>0</v>
      </c>
      <c r="BI286" s="183">
        <f>IF(N286="nulová",J286,0)</f>
        <v>0</v>
      </c>
      <c r="BJ286" s="18" t="s">
        <v>146</v>
      </c>
      <c r="BK286" s="183">
        <f>ROUND(I286*H286,2)</f>
        <v>0</v>
      </c>
      <c r="BL286" s="18" t="s">
        <v>188</v>
      </c>
      <c r="BM286" s="182" t="s">
        <v>356</v>
      </c>
    </row>
    <row r="287" s="13" customFormat="1">
      <c r="A287" s="13"/>
      <c r="B287" s="184"/>
      <c r="C287" s="13"/>
      <c r="D287" s="185" t="s">
        <v>147</v>
      </c>
      <c r="E287" s="186" t="s">
        <v>1</v>
      </c>
      <c r="F287" s="187" t="s">
        <v>161</v>
      </c>
      <c r="G287" s="13"/>
      <c r="H287" s="186" t="s">
        <v>1</v>
      </c>
      <c r="I287" s="188"/>
      <c r="J287" s="13"/>
      <c r="K287" s="13"/>
      <c r="L287" s="184"/>
      <c r="M287" s="189"/>
      <c r="N287" s="190"/>
      <c r="O287" s="190"/>
      <c r="P287" s="190"/>
      <c r="Q287" s="190"/>
      <c r="R287" s="190"/>
      <c r="S287" s="190"/>
      <c r="T287" s="19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86" t="s">
        <v>147</v>
      </c>
      <c r="AU287" s="186" t="s">
        <v>146</v>
      </c>
      <c r="AV287" s="13" t="s">
        <v>80</v>
      </c>
      <c r="AW287" s="13" t="s">
        <v>30</v>
      </c>
      <c r="AX287" s="13" t="s">
        <v>73</v>
      </c>
      <c r="AY287" s="186" t="s">
        <v>137</v>
      </c>
    </row>
    <row r="288" s="13" customFormat="1">
      <c r="A288" s="13"/>
      <c r="B288" s="184"/>
      <c r="C288" s="13"/>
      <c r="D288" s="185" t="s">
        <v>147</v>
      </c>
      <c r="E288" s="186" t="s">
        <v>1</v>
      </c>
      <c r="F288" s="187" t="s">
        <v>148</v>
      </c>
      <c r="G288" s="13"/>
      <c r="H288" s="186" t="s">
        <v>1</v>
      </c>
      <c r="I288" s="188"/>
      <c r="J288" s="13"/>
      <c r="K288" s="13"/>
      <c r="L288" s="184"/>
      <c r="M288" s="189"/>
      <c r="N288" s="190"/>
      <c r="O288" s="190"/>
      <c r="P288" s="190"/>
      <c r="Q288" s="190"/>
      <c r="R288" s="190"/>
      <c r="S288" s="190"/>
      <c r="T288" s="19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86" t="s">
        <v>147</v>
      </c>
      <c r="AU288" s="186" t="s">
        <v>146</v>
      </c>
      <c r="AV288" s="13" t="s">
        <v>80</v>
      </c>
      <c r="AW288" s="13" t="s">
        <v>30</v>
      </c>
      <c r="AX288" s="13" t="s">
        <v>73</v>
      </c>
      <c r="AY288" s="186" t="s">
        <v>137</v>
      </c>
    </row>
    <row r="289" s="14" customFormat="1">
      <c r="A289" s="14"/>
      <c r="B289" s="192"/>
      <c r="C289" s="14"/>
      <c r="D289" s="185" t="s">
        <v>147</v>
      </c>
      <c r="E289" s="193" t="s">
        <v>1</v>
      </c>
      <c r="F289" s="194" t="s">
        <v>149</v>
      </c>
      <c r="G289" s="14"/>
      <c r="H289" s="195">
        <v>75.599999999999994</v>
      </c>
      <c r="I289" s="196"/>
      <c r="J289" s="14"/>
      <c r="K289" s="14"/>
      <c r="L289" s="192"/>
      <c r="M289" s="197"/>
      <c r="N289" s="198"/>
      <c r="O289" s="198"/>
      <c r="P289" s="198"/>
      <c r="Q289" s="198"/>
      <c r="R289" s="198"/>
      <c r="S289" s="198"/>
      <c r="T289" s="19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193" t="s">
        <v>147</v>
      </c>
      <c r="AU289" s="193" t="s">
        <v>146</v>
      </c>
      <c r="AV289" s="14" t="s">
        <v>146</v>
      </c>
      <c r="AW289" s="14" t="s">
        <v>30</v>
      </c>
      <c r="AX289" s="14" t="s">
        <v>73</v>
      </c>
      <c r="AY289" s="193" t="s">
        <v>137</v>
      </c>
    </row>
    <row r="290" s="13" customFormat="1">
      <c r="A290" s="13"/>
      <c r="B290" s="184"/>
      <c r="C290" s="13"/>
      <c r="D290" s="185" t="s">
        <v>147</v>
      </c>
      <c r="E290" s="186" t="s">
        <v>1</v>
      </c>
      <c r="F290" s="187" t="s">
        <v>150</v>
      </c>
      <c r="G290" s="13"/>
      <c r="H290" s="186" t="s">
        <v>1</v>
      </c>
      <c r="I290" s="188"/>
      <c r="J290" s="13"/>
      <c r="K290" s="13"/>
      <c r="L290" s="184"/>
      <c r="M290" s="189"/>
      <c r="N290" s="190"/>
      <c r="O290" s="190"/>
      <c r="P290" s="190"/>
      <c r="Q290" s="190"/>
      <c r="R290" s="190"/>
      <c r="S290" s="190"/>
      <c r="T290" s="19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86" t="s">
        <v>147</v>
      </c>
      <c r="AU290" s="186" t="s">
        <v>146</v>
      </c>
      <c r="AV290" s="13" t="s">
        <v>80</v>
      </c>
      <c r="AW290" s="13" t="s">
        <v>30</v>
      </c>
      <c r="AX290" s="13" t="s">
        <v>73</v>
      </c>
      <c r="AY290" s="186" t="s">
        <v>137</v>
      </c>
    </row>
    <row r="291" s="14" customFormat="1">
      <c r="A291" s="14"/>
      <c r="B291" s="192"/>
      <c r="C291" s="14"/>
      <c r="D291" s="185" t="s">
        <v>147</v>
      </c>
      <c r="E291" s="193" t="s">
        <v>1</v>
      </c>
      <c r="F291" s="194" t="s">
        <v>151</v>
      </c>
      <c r="G291" s="14"/>
      <c r="H291" s="195">
        <v>34.590000000000003</v>
      </c>
      <c r="I291" s="196"/>
      <c r="J291" s="14"/>
      <c r="K291" s="14"/>
      <c r="L291" s="192"/>
      <c r="M291" s="197"/>
      <c r="N291" s="198"/>
      <c r="O291" s="198"/>
      <c r="P291" s="198"/>
      <c r="Q291" s="198"/>
      <c r="R291" s="198"/>
      <c r="S291" s="198"/>
      <c r="T291" s="19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193" t="s">
        <v>147</v>
      </c>
      <c r="AU291" s="193" t="s">
        <v>146</v>
      </c>
      <c r="AV291" s="14" t="s">
        <v>146</v>
      </c>
      <c r="AW291" s="14" t="s">
        <v>30</v>
      </c>
      <c r="AX291" s="14" t="s">
        <v>73</v>
      </c>
      <c r="AY291" s="193" t="s">
        <v>137</v>
      </c>
    </row>
    <row r="292" s="15" customFormat="1">
      <c r="A292" s="15"/>
      <c r="B292" s="200"/>
      <c r="C292" s="15"/>
      <c r="D292" s="185" t="s">
        <v>147</v>
      </c>
      <c r="E292" s="201" t="s">
        <v>1</v>
      </c>
      <c r="F292" s="202" t="s">
        <v>152</v>
      </c>
      <c r="G292" s="15"/>
      <c r="H292" s="203">
        <v>110.19</v>
      </c>
      <c r="I292" s="204"/>
      <c r="J292" s="15"/>
      <c r="K292" s="15"/>
      <c r="L292" s="200"/>
      <c r="M292" s="205"/>
      <c r="N292" s="206"/>
      <c r="O292" s="206"/>
      <c r="P292" s="206"/>
      <c r="Q292" s="206"/>
      <c r="R292" s="206"/>
      <c r="S292" s="206"/>
      <c r="T292" s="207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01" t="s">
        <v>147</v>
      </c>
      <c r="AU292" s="201" t="s">
        <v>146</v>
      </c>
      <c r="AV292" s="15" t="s">
        <v>145</v>
      </c>
      <c r="AW292" s="15" t="s">
        <v>30</v>
      </c>
      <c r="AX292" s="15" t="s">
        <v>80</v>
      </c>
      <c r="AY292" s="201" t="s">
        <v>137</v>
      </c>
    </row>
    <row r="293" s="2" customFormat="1" ht="16.5" customHeight="1">
      <c r="A293" s="37"/>
      <c r="B293" s="170"/>
      <c r="C293" s="208" t="s">
        <v>357</v>
      </c>
      <c r="D293" s="208" t="s">
        <v>169</v>
      </c>
      <c r="E293" s="209" t="s">
        <v>350</v>
      </c>
      <c r="F293" s="210" t="s">
        <v>351</v>
      </c>
      <c r="G293" s="211" t="s">
        <v>143</v>
      </c>
      <c r="H293" s="212">
        <v>115.7</v>
      </c>
      <c r="I293" s="213"/>
      <c r="J293" s="214">
        <f>ROUND(I293*H293,2)</f>
        <v>0</v>
      </c>
      <c r="K293" s="210" t="s">
        <v>144</v>
      </c>
      <c r="L293" s="215"/>
      <c r="M293" s="216" t="s">
        <v>1</v>
      </c>
      <c r="N293" s="217" t="s">
        <v>39</v>
      </c>
      <c r="O293" s="76"/>
      <c r="P293" s="180">
        <f>O293*H293</f>
        <v>0</v>
      </c>
      <c r="Q293" s="180">
        <v>0</v>
      </c>
      <c r="R293" s="180">
        <f>Q293*H293</f>
        <v>0</v>
      </c>
      <c r="S293" s="180">
        <v>0</v>
      </c>
      <c r="T293" s="181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82" t="s">
        <v>157</v>
      </c>
      <c r="AT293" s="182" t="s">
        <v>169</v>
      </c>
      <c r="AU293" s="182" t="s">
        <v>146</v>
      </c>
      <c r="AY293" s="18" t="s">
        <v>137</v>
      </c>
      <c r="BE293" s="183">
        <f>IF(N293="základní",J293,0)</f>
        <v>0</v>
      </c>
      <c r="BF293" s="183">
        <f>IF(N293="snížená",J293,0)</f>
        <v>0</v>
      </c>
      <c r="BG293" s="183">
        <f>IF(N293="zákl. přenesená",J293,0)</f>
        <v>0</v>
      </c>
      <c r="BH293" s="183">
        <f>IF(N293="sníž. přenesená",J293,0)</f>
        <v>0</v>
      </c>
      <c r="BI293" s="183">
        <f>IF(N293="nulová",J293,0)</f>
        <v>0</v>
      </c>
      <c r="BJ293" s="18" t="s">
        <v>146</v>
      </c>
      <c r="BK293" s="183">
        <f>ROUND(I293*H293,2)</f>
        <v>0</v>
      </c>
      <c r="BL293" s="18" t="s">
        <v>188</v>
      </c>
      <c r="BM293" s="182" t="s">
        <v>358</v>
      </c>
    </row>
    <row r="294" s="14" customFormat="1">
      <c r="A294" s="14"/>
      <c r="B294" s="192"/>
      <c r="C294" s="14"/>
      <c r="D294" s="185" t="s">
        <v>147</v>
      </c>
      <c r="E294" s="193" t="s">
        <v>1</v>
      </c>
      <c r="F294" s="194" t="s">
        <v>359</v>
      </c>
      <c r="G294" s="14"/>
      <c r="H294" s="195">
        <v>115.7</v>
      </c>
      <c r="I294" s="196"/>
      <c r="J294" s="14"/>
      <c r="K294" s="14"/>
      <c r="L294" s="192"/>
      <c r="M294" s="197"/>
      <c r="N294" s="198"/>
      <c r="O294" s="198"/>
      <c r="P294" s="198"/>
      <c r="Q294" s="198"/>
      <c r="R294" s="198"/>
      <c r="S294" s="198"/>
      <c r="T294" s="199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193" t="s">
        <v>147</v>
      </c>
      <c r="AU294" s="193" t="s">
        <v>146</v>
      </c>
      <c r="AV294" s="14" t="s">
        <v>146</v>
      </c>
      <c r="AW294" s="14" t="s">
        <v>30</v>
      </c>
      <c r="AX294" s="14" t="s">
        <v>73</v>
      </c>
      <c r="AY294" s="193" t="s">
        <v>137</v>
      </c>
    </row>
    <row r="295" s="15" customFormat="1">
      <c r="A295" s="15"/>
      <c r="B295" s="200"/>
      <c r="C295" s="15"/>
      <c r="D295" s="185" t="s">
        <v>147</v>
      </c>
      <c r="E295" s="201" t="s">
        <v>1</v>
      </c>
      <c r="F295" s="202" t="s">
        <v>152</v>
      </c>
      <c r="G295" s="15"/>
      <c r="H295" s="203">
        <v>115.7</v>
      </c>
      <c r="I295" s="204"/>
      <c r="J295" s="15"/>
      <c r="K295" s="15"/>
      <c r="L295" s="200"/>
      <c r="M295" s="205"/>
      <c r="N295" s="206"/>
      <c r="O295" s="206"/>
      <c r="P295" s="206"/>
      <c r="Q295" s="206"/>
      <c r="R295" s="206"/>
      <c r="S295" s="206"/>
      <c r="T295" s="207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01" t="s">
        <v>147</v>
      </c>
      <c r="AU295" s="201" t="s">
        <v>146</v>
      </c>
      <c r="AV295" s="15" t="s">
        <v>145</v>
      </c>
      <c r="AW295" s="15" t="s">
        <v>30</v>
      </c>
      <c r="AX295" s="15" t="s">
        <v>80</v>
      </c>
      <c r="AY295" s="201" t="s">
        <v>137</v>
      </c>
    </row>
    <row r="296" s="2" customFormat="1" ht="33" customHeight="1">
      <c r="A296" s="37"/>
      <c r="B296" s="170"/>
      <c r="C296" s="171" t="s">
        <v>261</v>
      </c>
      <c r="D296" s="171" t="s">
        <v>140</v>
      </c>
      <c r="E296" s="172" t="s">
        <v>360</v>
      </c>
      <c r="F296" s="173" t="s">
        <v>361</v>
      </c>
      <c r="G296" s="174" t="s">
        <v>143</v>
      </c>
      <c r="H296" s="175">
        <v>31.710000000000001</v>
      </c>
      <c r="I296" s="176"/>
      <c r="J296" s="177">
        <f>ROUND(I296*H296,2)</f>
        <v>0</v>
      </c>
      <c r="K296" s="173" t="s">
        <v>144</v>
      </c>
      <c r="L296" s="38"/>
      <c r="M296" s="178" t="s">
        <v>1</v>
      </c>
      <c r="N296" s="179" t="s">
        <v>39</v>
      </c>
      <c r="O296" s="76"/>
      <c r="P296" s="180">
        <f>O296*H296</f>
        <v>0</v>
      </c>
      <c r="Q296" s="180">
        <v>0</v>
      </c>
      <c r="R296" s="180">
        <f>Q296*H296</f>
        <v>0</v>
      </c>
      <c r="S296" s="180">
        <v>0</v>
      </c>
      <c r="T296" s="181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82" t="s">
        <v>188</v>
      </c>
      <c r="AT296" s="182" t="s">
        <v>140</v>
      </c>
      <c r="AU296" s="182" t="s">
        <v>146</v>
      </c>
      <c r="AY296" s="18" t="s">
        <v>137</v>
      </c>
      <c r="BE296" s="183">
        <f>IF(N296="základní",J296,0)</f>
        <v>0</v>
      </c>
      <c r="BF296" s="183">
        <f>IF(N296="snížená",J296,0)</f>
        <v>0</v>
      </c>
      <c r="BG296" s="183">
        <f>IF(N296="zákl. přenesená",J296,0)</f>
        <v>0</v>
      </c>
      <c r="BH296" s="183">
        <f>IF(N296="sníž. přenesená",J296,0)</f>
        <v>0</v>
      </c>
      <c r="BI296" s="183">
        <f>IF(N296="nulová",J296,0)</f>
        <v>0</v>
      </c>
      <c r="BJ296" s="18" t="s">
        <v>146</v>
      </c>
      <c r="BK296" s="183">
        <f>ROUND(I296*H296,2)</f>
        <v>0</v>
      </c>
      <c r="BL296" s="18" t="s">
        <v>188</v>
      </c>
      <c r="BM296" s="182" t="s">
        <v>362</v>
      </c>
    </row>
    <row r="297" s="13" customFormat="1">
      <c r="A297" s="13"/>
      <c r="B297" s="184"/>
      <c r="C297" s="13"/>
      <c r="D297" s="185" t="s">
        <v>147</v>
      </c>
      <c r="E297" s="186" t="s">
        <v>1</v>
      </c>
      <c r="F297" s="187" t="s">
        <v>161</v>
      </c>
      <c r="G297" s="13"/>
      <c r="H297" s="186" t="s">
        <v>1</v>
      </c>
      <c r="I297" s="188"/>
      <c r="J297" s="13"/>
      <c r="K297" s="13"/>
      <c r="L297" s="184"/>
      <c r="M297" s="189"/>
      <c r="N297" s="190"/>
      <c r="O297" s="190"/>
      <c r="P297" s="190"/>
      <c r="Q297" s="190"/>
      <c r="R297" s="190"/>
      <c r="S297" s="190"/>
      <c r="T297" s="19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86" t="s">
        <v>147</v>
      </c>
      <c r="AU297" s="186" t="s">
        <v>146</v>
      </c>
      <c r="AV297" s="13" t="s">
        <v>80</v>
      </c>
      <c r="AW297" s="13" t="s">
        <v>30</v>
      </c>
      <c r="AX297" s="13" t="s">
        <v>73</v>
      </c>
      <c r="AY297" s="186" t="s">
        <v>137</v>
      </c>
    </row>
    <row r="298" s="13" customFormat="1">
      <c r="A298" s="13"/>
      <c r="B298" s="184"/>
      <c r="C298" s="13"/>
      <c r="D298" s="185" t="s">
        <v>147</v>
      </c>
      <c r="E298" s="186" t="s">
        <v>1</v>
      </c>
      <c r="F298" s="187" t="s">
        <v>148</v>
      </c>
      <c r="G298" s="13"/>
      <c r="H298" s="186" t="s">
        <v>1</v>
      </c>
      <c r="I298" s="188"/>
      <c r="J298" s="13"/>
      <c r="K298" s="13"/>
      <c r="L298" s="184"/>
      <c r="M298" s="189"/>
      <c r="N298" s="190"/>
      <c r="O298" s="190"/>
      <c r="P298" s="190"/>
      <c r="Q298" s="190"/>
      <c r="R298" s="190"/>
      <c r="S298" s="190"/>
      <c r="T298" s="19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86" t="s">
        <v>147</v>
      </c>
      <c r="AU298" s="186" t="s">
        <v>146</v>
      </c>
      <c r="AV298" s="13" t="s">
        <v>80</v>
      </c>
      <c r="AW298" s="13" t="s">
        <v>30</v>
      </c>
      <c r="AX298" s="13" t="s">
        <v>73</v>
      </c>
      <c r="AY298" s="186" t="s">
        <v>137</v>
      </c>
    </row>
    <row r="299" s="14" customFormat="1">
      <c r="A299" s="14"/>
      <c r="B299" s="192"/>
      <c r="C299" s="14"/>
      <c r="D299" s="185" t="s">
        <v>147</v>
      </c>
      <c r="E299" s="193" t="s">
        <v>1</v>
      </c>
      <c r="F299" s="194" t="s">
        <v>162</v>
      </c>
      <c r="G299" s="14"/>
      <c r="H299" s="195">
        <v>21.359999999999999</v>
      </c>
      <c r="I299" s="196"/>
      <c r="J299" s="14"/>
      <c r="K299" s="14"/>
      <c r="L299" s="192"/>
      <c r="M299" s="197"/>
      <c r="N299" s="198"/>
      <c r="O299" s="198"/>
      <c r="P299" s="198"/>
      <c r="Q299" s="198"/>
      <c r="R299" s="198"/>
      <c r="S299" s="198"/>
      <c r="T299" s="19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193" t="s">
        <v>147</v>
      </c>
      <c r="AU299" s="193" t="s">
        <v>146</v>
      </c>
      <c r="AV299" s="14" t="s">
        <v>146</v>
      </c>
      <c r="AW299" s="14" t="s">
        <v>30</v>
      </c>
      <c r="AX299" s="14" t="s">
        <v>73</v>
      </c>
      <c r="AY299" s="193" t="s">
        <v>137</v>
      </c>
    </row>
    <row r="300" s="13" customFormat="1">
      <c r="A300" s="13"/>
      <c r="B300" s="184"/>
      <c r="C300" s="13"/>
      <c r="D300" s="185" t="s">
        <v>147</v>
      </c>
      <c r="E300" s="186" t="s">
        <v>1</v>
      </c>
      <c r="F300" s="187" t="s">
        <v>150</v>
      </c>
      <c r="G300" s="13"/>
      <c r="H300" s="186" t="s">
        <v>1</v>
      </c>
      <c r="I300" s="188"/>
      <c r="J300" s="13"/>
      <c r="K300" s="13"/>
      <c r="L300" s="184"/>
      <c r="M300" s="189"/>
      <c r="N300" s="190"/>
      <c r="O300" s="190"/>
      <c r="P300" s="190"/>
      <c r="Q300" s="190"/>
      <c r="R300" s="190"/>
      <c r="S300" s="190"/>
      <c r="T300" s="19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86" t="s">
        <v>147</v>
      </c>
      <c r="AU300" s="186" t="s">
        <v>146</v>
      </c>
      <c r="AV300" s="13" t="s">
        <v>80</v>
      </c>
      <c r="AW300" s="13" t="s">
        <v>30</v>
      </c>
      <c r="AX300" s="13" t="s">
        <v>73</v>
      </c>
      <c r="AY300" s="186" t="s">
        <v>137</v>
      </c>
    </row>
    <row r="301" s="14" customFormat="1">
      <c r="A301" s="14"/>
      <c r="B301" s="192"/>
      <c r="C301" s="14"/>
      <c r="D301" s="185" t="s">
        <v>147</v>
      </c>
      <c r="E301" s="193" t="s">
        <v>1</v>
      </c>
      <c r="F301" s="194" t="s">
        <v>163</v>
      </c>
      <c r="G301" s="14"/>
      <c r="H301" s="195">
        <v>10.35</v>
      </c>
      <c r="I301" s="196"/>
      <c r="J301" s="14"/>
      <c r="K301" s="14"/>
      <c r="L301" s="192"/>
      <c r="M301" s="197"/>
      <c r="N301" s="198"/>
      <c r="O301" s="198"/>
      <c r="P301" s="198"/>
      <c r="Q301" s="198"/>
      <c r="R301" s="198"/>
      <c r="S301" s="198"/>
      <c r="T301" s="19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193" t="s">
        <v>147</v>
      </c>
      <c r="AU301" s="193" t="s">
        <v>146</v>
      </c>
      <c r="AV301" s="14" t="s">
        <v>146</v>
      </c>
      <c r="AW301" s="14" t="s">
        <v>30</v>
      </c>
      <c r="AX301" s="14" t="s">
        <v>73</v>
      </c>
      <c r="AY301" s="193" t="s">
        <v>137</v>
      </c>
    </row>
    <row r="302" s="15" customFormat="1">
      <c r="A302" s="15"/>
      <c r="B302" s="200"/>
      <c r="C302" s="15"/>
      <c r="D302" s="185" t="s">
        <v>147</v>
      </c>
      <c r="E302" s="201" t="s">
        <v>1</v>
      </c>
      <c r="F302" s="202" t="s">
        <v>152</v>
      </c>
      <c r="G302" s="15"/>
      <c r="H302" s="203">
        <v>31.710000000000001</v>
      </c>
      <c r="I302" s="204"/>
      <c r="J302" s="15"/>
      <c r="K302" s="15"/>
      <c r="L302" s="200"/>
      <c r="M302" s="205"/>
      <c r="N302" s="206"/>
      <c r="O302" s="206"/>
      <c r="P302" s="206"/>
      <c r="Q302" s="206"/>
      <c r="R302" s="206"/>
      <c r="S302" s="206"/>
      <c r="T302" s="207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01" t="s">
        <v>147</v>
      </c>
      <c r="AU302" s="201" t="s">
        <v>146</v>
      </c>
      <c r="AV302" s="15" t="s">
        <v>145</v>
      </c>
      <c r="AW302" s="15" t="s">
        <v>30</v>
      </c>
      <c r="AX302" s="15" t="s">
        <v>80</v>
      </c>
      <c r="AY302" s="201" t="s">
        <v>137</v>
      </c>
    </row>
    <row r="303" s="2" customFormat="1" ht="37.8" customHeight="1">
      <c r="A303" s="37"/>
      <c r="B303" s="170"/>
      <c r="C303" s="171" t="s">
        <v>363</v>
      </c>
      <c r="D303" s="171" t="s">
        <v>140</v>
      </c>
      <c r="E303" s="172" t="s">
        <v>364</v>
      </c>
      <c r="F303" s="173" t="s">
        <v>365</v>
      </c>
      <c r="G303" s="174" t="s">
        <v>143</v>
      </c>
      <c r="H303" s="175">
        <v>31.710000000000001</v>
      </c>
      <c r="I303" s="176"/>
      <c r="J303" s="177">
        <f>ROUND(I303*H303,2)</f>
        <v>0</v>
      </c>
      <c r="K303" s="173" t="s">
        <v>144</v>
      </c>
      <c r="L303" s="38"/>
      <c r="M303" s="178" t="s">
        <v>1</v>
      </c>
      <c r="N303" s="179" t="s">
        <v>39</v>
      </c>
      <c r="O303" s="76"/>
      <c r="P303" s="180">
        <f>O303*H303</f>
        <v>0</v>
      </c>
      <c r="Q303" s="180">
        <v>0</v>
      </c>
      <c r="R303" s="180">
        <f>Q303*H303</f>
        <v>0</v>
      </c>
      <c r="S303" s="180">
        <v>0</v>
      </c>
      <c r="T303" s="181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82" t="s">
        <v>188</v>
      </c>
      <c r="AT303" s="182" t="s">
        <v>140</v>
      </c>
      <c r="AU303" s="182" t="s">
        <v>146</v>
      </c>
      <c r="AY303" s="18" t="s">
        <v>137</v>
      </c>
      <c r="BE303" s="183">
        <f>IF(N303="základní",J303,0)</f>
        <v>0</v>
      </c>
      <c r="BF303" s="183">
        <f>IF(N303="snížená",J303,0)</f>
        <v>0</v>
      </c>
      <c r="BG303" s="183">
        <f>IF(N303="zákl. přenesená",J303,0)</f>
        <v>0</v>
      </c>
      <c r="BH303" s="183">
        <f>IF(N303="sníž. přenesená",J303,0)</f>
        <v>0</v>
      </c>
      <c r="BI303" s="183">
        <f>IF(N303="nulová",J303,0)</f>
        <v>0</v>
      </c>
      <c r="BJ303" s="18" t="s">
        <v>146</v>
      </c>
      <c r="BK303" s="183">
        <f>ROUND(I303*H303,2)</f>
        <v>0</v>
      </c>
      <c r="BL303" s="18" t="s">
        <v>188</v>
      </c>
      <c r="BM303" s="182" t="s">
        <v>366</v>
      </c>
    </row>
    <row r="304" s="13" customFormat="1">
      <c r="A304" s="13"/>
      <c r="B304" s="184"/>
      <c r="C304" s="13"/>
      <c r="D304" s="185" t="s">
        <v>147</v>
      </c>
      <c r="E304" s="186" t="s">
        <v>1</v>
      </c>
      <c r="F304" s="187" t="s">
        <v>161</v>
      </c>
      <c r="G304" s="13"/>
      <c r="H304" s="186" t="s">
        <v>1</v>
      </c>
      <c r="I304" s="188"/>
      <c r="J304" s="13"/>
      <c r="K304" s="13"/>
      <c r="L304" s="184"/>
      <c r="M304" s="189"/>
      <c r="N304" s="190"/>
      <c r="O304" s="190"/>
      <c r="P304" s="190"/>
      <c r="Q304" s="190"/>
      <c r="R304" s="190"/>
      <c r="S304" s="190"/>
      <c r="T304" s="19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86" t="s">
        <v>147</v>
      </c>
      <c r="AU304" s="186" t="s">
        <v>146</v>
      </c>
      <c r="AV304" s="13" t="s">
        <v>80</v>
      </c>
      <c r="AW304" s="13" t="s">
        <v>30</v>
      </c>
      <c r="AX304" s="13" t="s">
        <v>73</v>
      </c>
      <c r="AY304" s="186" t="s">
        <v>137</v>
      </c>
    </row>
    <row r="305" s="13" customFormat="1">
      <c r="A305" s="13"/>
      <c r="B305" s="184"/>
      <c r="C305" s="13"/>
      <c r="D305" s="185" t="s">
        <v>147</v>
      </c>
      <c r="E305" s="186" t="s">
        <v>1</v>
      </c>
      <c r="F305" s="187" t="s">
        <v>148</v>
      </c>
      <c r="G305" s="13"/>
      <c r="H305" s="186" t="s">
        <v>1</v>
      </c>
      <c r="I305" s="188"/>
      <c r="J305" s="13"/>
      <c r="K305" s="13"/>
      <c r="L305" s="184"/>
      <c r="M305" s="189"/>
      <c r="N305" s="190"/>
      <c r="O305" s="190"/>
      <c r="P305" s="190"/>
      <c r="Q305" s="190"/>
      <c r="R305" s="190"/>
      <c r="S305" s="190"/>
      <c r="T305" s="19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86" t="s">
        <v>147</v>
      </c>
      <c r="AU305" s="186" t="s">
        <v>146</v>
      </c>
      <c r="AV305" s="13" t="s">
        <v>80</v>
      </c>
      <c r="AW305" s="13" t="s">
        <v>30</v>
      </c>
      <c r="AX305" s="13" t="s">
        <v>73</v>
      </c>
      <c r="AY305" s="186" t="s">
        <v>137</v>
      </c>
    </row>
    <row r="306" s="14" customFormat="1">
      <c r="A306" s="14"/>
      <c r="B306" s="192"/>
      <c r="C306" s="14"/>
      <c r="D306" s="185" t="s">
        <v>147</v>
      </c>
      <c r="E306" s="193" t="s">
        <v>1</v>
      </c>
      <c r="F306" s="194" t="s">
        <v>162</v>
      </c>
      <c r="G306" s="14"/>
      <c r="H306" s="195">
        <v>21.359999999999999</v>
      </c>
      <c r="I306" s="196"/>
      <c r="J306" s="14"/>
      <c r="K306" s="14"/>
      <c r="L306" s="192"/>
      <c r="M306" s="197"/>
      <c r="N306" s="198"/>
      <c r="O306" s="198"/>
      <c r="P306" s="198"/>
      <c r="Q306" s="198"/>
      <c r="R306" s="198"/>
      <c r="S306" s="198"/>
      <c r="T306" s="19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193" t="s">
        <v>147</v>
      </c>
      <c r="AU306" s="193" t="s">
        <v>146</v>
      </c>
      <c r="AV306" s="14" t="s">
        <v>146</v>
      </c>
      <c r="AW306" s="14" t="s">
        <v>30</v>
      </c>
      <c r="AX306" s="14" t="s">
        <v>73</v>
      </c>
      <c r="AY306" s="193" t="s">
        <v>137</v>
      </c>
    </row>
    <row r="307" s="13" customFormat="1">
      <c r="A307" s="13"/>
      <c r="B307" s="184"/>
      <c r="C307" s="13"/>
      <c r="D307" s="185" t="s">
        <v>147</v>
      </c>
      <c r="E307" s="186" t="s">
        <v>1</v>
      </c>
      <c r="F307" s="187" t="s">
        <v>150</v>
      </c>
      <c r="G307" s="13"/>
      <c r="H307" s="186" t="s">
        <v>1</v>
      </c>
      <c r="I307" s="188"/>
      <c r="J307" s="13"/>
      <c r="K307" s="13"/>
      <c r="L307" s="184"/>
      <c r="M307" s="189"/>
      <c r="N307" s="190"/>
      <c r="O307" s="190"/>
      <c r="P307" s="190"/>
      <c r="Q307" s="190"/>
      <c r="R307" s="190"/>
      <c r="S307" s="190"/>
      <c r="T307" s="19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86" t="s">
        <v>147</v>
      </c>
      <c r="AU307" s="186" t="s">
        <v>146</v>
      </c>
      <c r="AV307" s="13" t="s">
        <v>80</v>
      </c>
      <c r="AW307" s="13" t="s">
        <v>30</v>
      </c>
      <c r="AX307" s="13" t="s">
        <v>73</v>
      </c>
      <c r="AY307" s="186" t="s">
        <v>137</v>
      </c>
    </row>
    <row r="308" s="14" customFormat="1">
      <c r="A308" s="14"/>
      <c r="B308" s="192"/>
      <c r="C308" s="14"/>
      <c r="D308" s="185" t="s">
        <v>147</v>
      </c>
      <c r="E308" s="193" t="s">
        <v>1</v>
      </c>
      <c r="F308" s="194" t="s">
        <v>163</v>
      </c>
      <c r="G308" s="14"/>
      <c r="H308" s="195">
        <v>10.35</v>
      </c>
      <c r="I308" s="196"/>
      <c r="J308" s="14"/>
      <c r="K308" s="14"/>
      <c r="L308" s="192"/>
      <c r="M308" s="197"/>
      <c r="N308" s="198"/>
      <c r="O308" s="198"/>
      <c r="P308" s="198"/>
      <c r="Q308" s="198"/>
      <c r="R308" s="198"/>
      <c r="S308" s="198"/>
      <c r="T308" s="19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193" t="s">
        <v>147</v>
      </c>
      <c r="AU308" s="193" t="s">
        <v>146</v>
      </c>
      <c r="AV308" s="14" t="s">
        <v>146</v>
      </c>
      <c r="AW308" s="14" t="s">
        <v>30</v>
      </c>
      <c r="AX308" s="14" t="s">
        <v>73</v>
      </c>
      <c r="AY308" s="193" t="s">
        <v>137</v>
      </c>
    </row>
    <row r="309" s="15" customFormat="1">
      <c r="A309" s="15"/>
      <c r="B309" s="200"/>
      <c r="C309" s="15"/>
      <c r="D309" s="185" t="s">
        <v>147</v>
      </c>
      <c r="E309" s="201" t="s">
        <v>1</v>
      </c>
      <c r="F309" s="202" t="s">
        <v>152</v>
      </c>
      <c r="G309" s="15"/>
      <c r="H309" s="203">
        <v>31.710000000000001</v>
      </c>
      <c r="I309" s="204"/>
      <c r="J309" s="15"/>
      <c r="K309" s="15"/>
      <c r="L309" s="200"/>
      <c r="M309" s="205"/>
      <c r="N309" s="206"/>
      <c r="O309" s="206"/>
      <c r="P309" s="206"/>
      <c r="Q309" s="206"/>
      <c r="R309" s="206"/>
      <c r="S309" s="206"/>
      <c r="T309" s="207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01" t="s">
        <v>147</v>
      </c>
      <c r="AU309" s="201" t="s">
        <v>146</v>
      </c>
      <c r="AV309" s="15" t="s">
        <v>145</v>
      </c>
      <c r="AW309" s="15" t="s">
        <v>30</v>
      </c>
      <c r="AX309" s="15" t="s">
        <v>80</v>
      </c>
      <c r="AY309" s="201" t="s">
        <v>137</v>
      </c>
    </row>
    <row r="310" s="2" customFormat="1" ht="44.25" customHeight="1">
      <c r="A310" s="37"/>
      <c r="B310" s="170"/>
      <c r="C310" s="171" t="s">
        <v>265</v>
      </c>
      <c r="D310" s="171" t="s">
        <v>140</v>
      </c>
      <c r="E310" s="172" t="s">
        <v>367</v>
      </c>
      <c r="F310" s="173" t="s">
        <v>368</v>
      </c>
      <c r="G310" s="174" t="s">
        <v>143</v>
      </c>
      <c r="H310" s="175">
        <v>31.710000000000001</v>
      </c>
      <c r="I310" s="176"/>
      <c r="J310" s="177">
        <f>ROUND(I310*H310,2)</f>
        <v>0</v>
      </c>
      <c r="K310" s="173" t="s">
        <v>144</v>
      </c>
      <c r="L310" s="38"/>
      <c r="M310" s="178" t="s">
        <v>1</v>
      </c>
      <c r="N310" s="179" t="s">
        <v>39</v>
      </c>
      <c r="O310" s="76"/>
      <c r="P310" s="180">
        <f>O310*H310</f>
        <v>0</v>
      </c>
      <c r="Q310" s="180">
        <v>0</v>
      </c>
      <c r="R310" s="180">
        <f>Q310*H310</f>
        <v>0</v>
      </c>
      <c r="S310" s="180">
        <v>0</v>
      </c>
      <c r="T310" s="181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82" t="s">
        <v>188</v>
      </c>
      <c r="AT310" s="182" t="s">
        <v>140</v>
      </c>
      <c r="AU310" s="182" t="s">
        <v>146</v>
      </c>
      <c r="AY310" s="18" t="s">
        <v>137</v>
      </c>
      <c r="BE310" s="183">
        <f>IF(N310="základní",J310,0)</f>
        <v>0</v>
      </c>
      <c r="BF310" s="183">
        <f>IF(N310="snížená",J310,0)</f>
        <v>0</v>
      </c>
      <c r="BG310" s="183">
        <f>IF(N310="zákl. přenesená",J310,0)</f>
        <v>0</v>
      </c>
      <c r="BH310" s="183">
        <f>IF(N310="sníž. přenesená",J310,0)</f>
        <v>0</v>
      </c>
      <c r="BI310" s="183">
        <f>IF(N310="nulová",J310,0)</f>
        <v>0</v>
      </c>
      <c r="BJ310" s="18" t="s">
        <v>146</v>
      </c>
      <c r="BK310" s="183">
        <f>ROUND(I310*H310,2)</f>
        <v>0</v>
      </c>
      <c r="BL310" s="18" t="s">
        <v>188</v>
      </c>
      <c r="BM310" s="182" t="s">
        <v>369</v>
      </c>
    </row>
    <row r="311" s="13" customFormat="1">
      <c r="A311" s="13"/>
      <c r="B311" s="184"/>
      <c r="C311" s="13"/>
      <c r="D311" s="185" t="s">
        <v>147</v>
      </c>
      <c r="E311" s="186" t="s">
        <v>1</v>
      </c>
      <c r="F311" s="187" t="s">
        <v>161</v>
      </c>
      <c r="G311" s="13"/>
      <c r="H311" s="186" t="s">
        <v>1</v>
      </c>
      <c r="I311" s="188"/>
      <c r="J311" s="13"/>
      <c r="K311" s="13"/>
      <c r="L311" s="184"/>
      <c r="M311" s="189"/>
      <c r="N311" s="190"/>
      <c r="O311" s="190"/>
      <c r="P311" s="190"/>
      <c r="Q311" s="190"/>
      <c r="R311" s="190"/>
      <c r="S311" s="190"/>
      <c r="T311" s="19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86" t="s">
        <v>147</v>
      </c>
      <c r="AU311" s="186" t="s">
        <v>146</v>
      </c>
      <c r="AV311" s="13" t="s">
        <v>80</v>
      </c>
      <c r="AW311" s="13" t="s">
        <v>30</v>
      </c>
      <c r="AX311" s="13" t="s">
        <v>73</v>
      </c>
      <c r="AY311" s="186" t="s">
        <v>137</v>
      </c>
    </row>
    <row r="312" s="13" customFormat="1">
      <c r="A312" s="13"/>
      <c r="B312" s="184"/>
      <c r="C312" s="13"/>
      <c r="D312" s="185" t="s">
        <v>147</v>
      </c>
      <c r="E312" s="186" t="s">
        <v>1</v>
      </c>
      <c r="F312" s="187" t="s">
        <v>148</v>
      </c>
      <c r="G312" s="13"/>
      <c r="H312" s="186" t="s">
        <v>1</v>
      </c>
      <c r="I312" s="188"/>
      <c r="J312" s="13"/>
      <c r="K312" s="13"/>
      <c r="L312" s="184"/>
      <c r="M312" s="189"/>
      <c r="N312" s="190"/>
      <c r="O312" s="190"/>
      <c r="P312" s="190"/>
      <c r="Q312" s="190"/>
      <c r="R312" s="190"/>
      <c r="S312" s="190"/>
      <c r="T312" s="19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86" t="s">
        <v>147</v>
      </c>
      <c r="AU312" s="186" t="s">
        <v>146</v>
      </c>
      <c r="AV312" s="13" t="s">
        <v>80</v>
      </c>
      <c r="AW312" s="13" t="s">
        <v>30</v>
      </c>
      <c r="AX312" s="13" t="s">
        <v>73</v>
      </c>
      <c r="AY312" s="186" t="s">
        <v>137</v>
      </c>
    </row>
    <row r="313" s="14" customFormat="1">
      <c r="A313" s="14"/>
      <c r="B313" s="192"/>
      <c r="C313" s="14"/>
      <c r="D313" s="185" t="s">
        <v>147</v>
      </c>
      <c r="E313" s="193" t="s">
        <v>1</v>
      </c>
      <c r="F313" s="194" t="s">
        <v>162</v>
      </c>
      <c r="G313" s="14"/>
      <c r="H313" s="195">
        <v>21.359999999999999</v>
      </c>
      <c r="I313" s="196"/>
      <c r="J313" s="14"/>
      <c r="K313" s="14"/>
      <c r="L313" s="192"/>
      <c r="M313" s="197"/>
      <c r="N313" s="198"/>
      <c r="O313" s="198"/>
      <c r="P313" s="198"/>
      <c r="Q313" s="198"/>
      <c r="R313" s="198"/>
      <c r="S313" s="198"/>
      <c r="T313" s="19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193" t="s">
        <v>147</v>
      </c>
      <c r="AU313" s="193" t="s">
        <v>146</v>
      </c>
      <c r="AV313" s="14" t="s">
        <v>146</v>
      </c>
      <c r="AW313" s="14" t="s">
        <v>30</v>
      </c>
      <c r="AX313" s="14" t="s">
        <v>73</v>
      </c>
      <c r="AY313" s="193" t="s">
        <v>137</v>
      </c>
    </row>
    <row r="314" s="13" customFormat="1">
      <c r="A314" s="13"/>
      <c r="B314" s="184"/>
      <c r="C314" s="13"/>
      <c r="D314" s="185" t="s">
        <v>147</v>
      </c>
      <c r="E314" s="186" t="s">
        <v>1</v>
      </c>
      <c r="F314" s="187" t="s">
        <v>150</v>
      </c>
      <c r="G314" s="13"/>
      <c r="H314" s="186" t="s">
        <v>1</v>
      </c>
      <c r="I314" s="188"/>
      <c r="J314" s="13"/>
      <c r="K314" s="13"/>
      <c r="L314" s="184"/>
      <c r="M314" s="189"/>
      <c r="N314" s="190"/>
      <c r="O314" s="190"/>
      <c r="P314" s="190"/>
      <c r="Q314" s="190"/>
      <c r="R314" s="190"/>
      <c r="S314" s="190"/>
      <c r="T314" s="19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86" t="s">
        <v>147</v>
      </c>
      <c r="AU314" s="186" t="s">
        <v>146</v>
      </c>
      <c r="AV314" s="13" t="s">
        <v>80</v>
      </c>
      <c r="AW314" s="13" t="s">
        <v>30</v>
      </c>
      <c r="AX314" s="13" t="s">
        <v>73</v>
      </c>
      <c r="AY314" s="186" t="s">
        <v>137</v>
      </c>
    </row>
    <row r="315" s="14" customFormat="1">
      <c r="A315" s="14"/>
      <c r="B315" s="192"/>
      <c r="C315" s="14"/>
      <c r="D315" s="185" t="s">
        <v>147</v>
      </c>
      <c r="E315" s="193" t="s">
        <v>1</v>
      </c>
      <c r="F315" s="194" t="s">
        <v>163</v>
      </c>
      <c r="G315" s="14"/>
      <c r="H315" s="195">
        <v>10.35</v>
      </c>
      <c r="I315" s="196"/>
      <c r="J315" s="14"/>
      <c r="K315" s="14"/>
      <c r="L315" s="192"/>
      <c r="M315" s="197"/>
      <c r="N315" s="198"/>
      <c r="O315" s="198"/>
      <c r="P315" s="198"/>
      <c r="Q315" s="198"/>
      <c r="R315" s="198"/>
      <c r="S315" s="198"/>
      <c r="T315" s="199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193" t="s">
        <v>147</v>
      </c>
      <c r="AU315" s="193" t="s">
        <v>146</v>
      </c>
      <c r="AV315" s="14" t="s">
        <v>146</v>
      </c>
      <c r="AW315" s="14" t="s">
        <v>30</v>
      </c>
      <c r="AX315" s="14" t="s">
        <v>73</v>
      </c>
      <c r="AY315" s="193" t="s">
        <v>137</v>
      </c>
    </row>
    <row r="316" s="15" customFormat="1">
      <c r="A316" s="15"/>
      <c r="B316" s="200"/>
      <c r="C316" s="15"/>
      <c r="D316" s="185" t="s">
        <v>147</v>
      </c>
      <c r="E316" s="201" t="s">
        <v>1</v>
      </c>
      <c r="F316" s="202" t="s">
        <v>152</v>
      </c>
      <c r="G316" s="15"/>
      <c r="H316" s="203">
        <v>31.710000000000001</v>
      </c>
      <c r="I316" s="204"/>
      <c r="J316" s="15"/>
      <c r="K316" s="15"/>
      <c r="L316" s="200"/>
      <c r="M316" s="205"/>
      <c r="N316" s="206"/>
      <c r="O316" s="206"/>
      <c r="P316" s="206"/>
      <c r="Q316" s="206"/>
      <c r="R316" s="206"/>
      <c r="S316" s="206"/>
      <c r="T316" s="207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01" t="s">
        <v>147</v>
      </c>
      <c r="AU316" s="201" t="s">
        <v>146</v>
      </c>
      <c r="AV316" s="15" t="s">
        <v>145</v>
      </c>
      <c r="AW316" s="15" t="s">
        <v>30</v>
      </c>
      <c r="AX316" s="15" t="s">
        <v>80</v>
      </c>
      <c r="AY316" s="201" t="s">
        <v>137</v>
      </c>
    </row>
    <row r="317" s="2" customFormat="1" ht="37.8" customHeight="1">
      <c r="A317" s="37"/>
      <c r="B317" s="170"/>
      <c r="C317" s="171" t="s">
        <v>370</v>
      </c>
      <c r="D317" s="171" t="s">
        <v>140</v>
      </c>
      <c r="E317" s="172" t="s">
        <v>371</v>
      </c>
      <c r="F317" s="173" t="s">
        <v>372</v>
      </c>
      <c r="G317" s="174" t="s">
        <v>143</v>
      </c>
      <c r="H317" s="175">
        <v>110.19</v>
      </c>
      <c r="I317" s="176"/>
      <c r="J317" s="177">
        <f>ROUND(I317*H317,2)</f>
        <v>0</v>
      </c>
      <c r="K317" s="173" t="s">
        <v>144</v>
      </c>
      <c r="L317" s="38"/>
      <c r="M317" s="178" t="s">
        <v>1</v>
      </c>
      <c r="N317" s="179" t="s">
        <v>39</v>
      </c>
      <c r="O317" s="76"/>
      <c r="P317" s="180">
        <f>O317*H317</f>
        <v>0</v>
      </c>
      <c r="Q317" s="180">
        <v>0</v>
      </c>
      <c r="R317" s="180">
        <f>Q317*H317</f>
        <v>0</v>
      </c>
      <c r="S317" s="180">
        <v>0</v>
      </c>
      <c r="T317" s="181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82" t="s">
        <v>188</v>
      </c>
      <c r="AT317" s="182" t="s">
        <v>140</v>
      </c>
      <c r="AU317" s="182" t="s">
        <v>146</v>
      </c>
      <c r="AY317" s="18" t="s">
        <v>137</v>
      </c>
      <c r="BE317" s="183">
        <f>IF(N317="základní",J317,0)</f>
        <v>0</v>
      </c>
      <c r="BF317" s="183">
        <f>IF(N317="snížená",J317,0)</f>
        <v>0</v>
      </c>
      <c r="BG317" s="183">
        <f>IF(N317="zákl. přenesená",J317,0)</f>
        <v>0</v>
      </c>
      <c r="BH317" s="183">
        <f>IF(N317="sníž. přenesená",J317,0)</f>
        <v>0</v>
      </c>
      <c r="BI317" s="183">
        <f>IF(N317="nulová",J317,0)</f>
        <v>0</v>
      </c>
      <c r="BJ317" s="18" t="s">
        <v>146</v>
      </c>
      <c r="BK317" s="183">
        <f>ROUND(I317*H317,2)</f>
        <v>0</v>
      </c>
      <c r="BL317" s="18" t="s">
        <v>188</v>
      </c>
      <c r="BM317" s="182" t="s">
        <v>373</v>
      </c>
    </row>
    <row r="318" s="13" customFormat="1">
      <c r="A318" s="13"/>
      <c r="B318" s="184"/>
      <c r="C318" s="13"/>
      <c r="D318" s="185" t="s">
        <v>147</v>
      </c>
      <c r="E318" s="186" t="s">
        <v>1</v>
      </c>
      <c r="F318" s="187" t="s">
        <v>374</v>
      </c>
      <c r="G318" s="13"/>
      <c r="H318" s="186" t="s">
        <v>1</v>
      </c>
      <c r="I318" s="188"/>
      <c r="J318" s="13"/>
      <c r="K318" s="13"/>
      <c r="L318" s="184"/>
      <c r="M318" s="189"/>
      <c r="N318" s="190"/>
      <c r="O318" s="190"/>
      <c r="P318" s="190"/>
      <c r="Q318" s="190"/>
      <c r="R318" s="190"/>
      <c r="S318" s="190"/>
      <c r="T318" s="19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86" t="s">
        <v>147</v>
      </c>
      <c r="AU318" s="186" t="s">
        <v>146</v>
      </c>
      <c r="AV318" s="13" t="s">
        <v>80</v>
      </c>
      <c r="AW318" s="13" t="s">
        <v>30</v>
      </c>
      <c r="AX318" s="13" t="s">
        <v>73</v>
      </c>
      <c r="AY318" s="186" t="s">
        <v>137</v>
      </c>
    </row>
    <row r="319" s="13" customFormat="1">
      <c r="A319" s="13"/>
      <c r="B319" s="184"/>
      <c r="C319" s="13"/>
      <c r="D319" s="185" t="s">
        <v>147</v>
      </c>
      <c r="E319" s="186" t="s">
        <v>1</v>
      </c>
      <c r="F319" s="187" t="s">
        <v>148</v>
      </c>
      <c r="G319" s="13"/>
      <c r="H319" s="186" t="s">
        <v>1</v>
      </c>
      <c r="I319" s="188"/>
      <c r="J319" s="13"/>
      <c r="K319" s="13"/>
      <c r="L319" s="184"/>
      <c r="M319" s="189"/>
      <c r="N319" s="190"/>
      <c r="O319" s="190"/>
      <c r="P319" s="190"/>
      <c r="Q319" s="190"/>
      <c r="R319" s="190"/>
      <c r="S319" s="190"/>
      <c r="T319" s="19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86" t="s">
        <v>147</v>
      </c>
      <c r="AU319" s="186" t="s">
        <v>146</v>
      </c>
      <c r="AV319" s="13" t="s">
        <v>80</v>
      </c>
      <c r="AW319" s="13" t="s">
        <v>30</v>
      </c>
      <c r="AX319" s="13" t="s">
        <v>73</v>
      </c>
      <c r="AY319" s="186" t="s">
        <v>137</v>
      </c>
    </row>
    <row r="320" s="14" customFormat="1">
      <c r="A320" s="14"/>
      <c r="B320" s="192"/>
      <c r="C320" s="14"/>
      <c r="D320" s="185" t="s">
        <v>147</v>
      </c>
      <c r="E320" s="193" t="s">
        <v>1</v>
      </c>
      <c r="F320" s="194" t="s">
        <v>149</v>
      </c>
      <c r="G320" s="14"/>
      <c r="H320" s="195">
        <v>75.599999999999994</v>
      </c>
      <c r="I320" s="196"/>
      <c r="J320" s="14"/>
      <c r="K320" s="14"/>
      <c r="L320" s="192"/>
      <c r="M320" s="197"/>
      <c r="N320" s="198"/>
      <c r="O320" s="198"/>
      <c r="P320" s="198"/>
      <c r="Q320" s="198"/>
      <c r="R320" s="198"/>
      <c r="S320" s="198"/>
      <c r="T320" s="19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193" t="s">
        <v>147</v>
      </c>
      <c r="AU320" s="193" t="s">
        <v>146</v>
      </c>
      <c r="AV320" s="14" t="s">
        <v>146</v>
      </c>
      <c r="AW320" s="14" t="s">
        <v>30</v>
      </c>
      <c r="AX320" s="14" t="s">
        <v>73</v>
      </c>
      <c r="AY320" s="193" t="s">
        <v>137</v>
      </c>
    </row>
    <row r="321" s="13" customFormat="1">
      <c r="A321" s="13"/>
      <c r="B321" s="184"/>
      <c r="C321" s="13"/>
      <c r="D321" s="185" t="s">
        <v>147</v>
      </c>
      <c r="E321" s="186" t="s">
        <v>1</v>
      </c>
      <c r="F321" s="187" t="s">
        <v>150</v>
      </c>
      <c r="G321" s="13"/>
      <c r="H321" s="186" t="s">
        <v>1</v>
      </c>
      <c r="I321" s="188"/>
      <c r="J321" s="13"/>
      <c r="K321" s="13"/>
      <c r="L321" s="184"/>
      <c r="M321" s="189"/>
      <c r="N321" s="190"/>
      <c r="O321" s="190"/>
      <c r="P321" s="190"/>
      <c r="Q321" s="190"/>
      <c r="R321" s="190"/>
      <c r="S321" s="190"/>
      <c r="T321" s="19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86" t="s">
        <v>147</v>
      </c>
      <c r="AU321" s="186" t="s">
        <v>146</v>
      </c>
      <c r="AV321" s="13" t="s">
        <v>80</v>
      </c>
      <c r="AW321" s="13" t="s">
        <v>30</v>
      </c>
      <c r="AX321" s="13" t="s">
        <v>73</v>
      </c>
      <c r="AY321" s="186" t="s">
        <v>137</v>
      </c>
    </row>
    <row r="322" s="14" customFormat="1">
      <c r="A322" s="14"/>
      <c r="B322" s="192"/>
      <c r="C322" s="14"/>
      <c r="D322" s="185" t="s">
        <v>147</v>
      </c>
      <c r="E322" s="193" t="s">
        <v>1</v>
      </c>
      <c r="F322" s="194" t="s">
        <v>151</v>
      </c>
      <c r="G322" s="14"/>
      <c r="H322" s="195">
        <v>34.590000000000003</v>
      </c>
      <c r="I322" s="196"/>
      <c r="J322" s="14"/>
      <c r="K322" s="14"/>
      <c r="L322" s="192"/>
      <c r="M322" s="197"/>
      <c r="N322" s="198"/>
      <c r="O322" s="198"/>
      <c r="P322" s="198"/>
      <c r="Q322" s="198"/>
      <c r="R322" s="198"/>
      <c r="S322" s="198"/>
      <c r="T322" s="19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193" t="s">
        <v>147</v>
      </c>
      <c r="AU322" s="193" t="s">
        <v>146</v>
      </c>
      <c r="AV322" s="14" t="s">
        <v>146</v>
      </c>
      <c r="AW322" s="14" t="s">
        <v>30</v>
      </c>
      <c r="AX322" s="14" t="s">
        <v>73</v>
      </c>
      <c r="AY322" s="193" t="s">
        <v>137</v>
      </c>
    </row>
    <row r="323" s="15" customFormat="1">
      <c r="A323" s="15"/>
      <c r="B323" s="200"/>
      <c r="C323" s="15"/>
      <c r="D323" s="185" t="s">
        <v>147</v>
      </c>
      <c r="E323" s="201" t="s">
        <v>1</v>
      </c>
      <c r="F323" s="202" t="s">
        <v>152</v>
      </c>
      <c r="G323" s="15"/>
      <c r="H323" s="203">
        <v>110.19</v>
      </c>
      <c r="I323" s="204"/>
      <c r="J323" s="15"/>
      <c r="K323" s="15"/>
      <c r="L323" s="200"/>
      <c r="M323" s="205"/>
      <c r="N323" s="206"/>
      <c r="O323" s="206"/>
      <c r="P323" s="206"/>
      <c r="Q323" s="206"/>
      <c r="R323" s="206"/>
      <c r="S323" s="206"/>
      <c r="T323" s="207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01" t="s">
        <v>147</v>
      </c>
      <c r="AU323" s="201" t="s">
        <v>146</v>
      </c>
      <c r="AV323" s="15" t="s">
        <v>145</v>
      </c>
      <c r="AW323" s="15" t="s">
        <v>30</v>
      </c>
      <c r="AX323" s="15" t="s">
        <v>80</v>
      </c>
      <c r="AY323" s="201" t="s">
        <v>137</v>
      </c>
    </row>
    <row r="324" s="12" customFormat="1" ht="25.92" customHeight="1">
      <c r="A324" s="12"/>
      <c r="B324" s="157"/>
      <c r="C324" s="12"/>
      <c r="D324" s="158" t="s">
        <v>72</v>
      </c>
      <c r="E324" s="159" t="s">
        <v>375</v>
      </c>
      <c r="F324" s="159" t="s">
        <v>376</v>
      </c>
      <c r="G324" s="12"/>
      <c r="H324" s="12"/>
      <c r="I324" s="160"/>
      <c r="J324" s="161">
        <f>BK324</f>
        <v>0</v>
      </c>
      <c r="K324" s="12"/>
      <c r="L324" s="157"/>
      <c r="M324" s="162"/>
      <c r="N324" s="163"/>
      <c r="O324" s="163"/>
      <c r="P324" s="164">
        <f>SUM(P325:P327)</f>
        <v>0</v>
      </c>
      <c r="Q324" s="163"/>
      <c r="R324" s="164">
        <f>SUM(R325:R327)</f>
        <v>0</v>
      </c>
      <c r="S324" s="163"/>
      <c r="T324" s="165">
        <f>SUM(T325:T327)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158" t="s">
        <v>168</v>
      </c>
      <c r="AT324" s="166" t="s">
        <v>72</v>
      </c>
      <c r="AU324" s="166" t="s">
        <v>73</v>
      </c>
      <c r="AY324" s="158" t="s">
        <v>137</v>
      </c>
      <c r="BK324" s="167">
        <f>SUM(BK325:BK327)</f>
        <v>0</v>
      </c>
    </row>
    <row r="325" s="2" customFormat="1" ht="16.5" customHeight="1">
      <c r="A325" s="37"/>
      <c r="B325" s="170"/>
      <c r="C325" s="171" t="s">
        <v>270</v>
      </c>
      <c r="D325" s="171" t="s">
        <v>140</v>
      </c>
      <c r="E325" s="172" t="s">
        <v>377</v>
      </c>
      <c r="F325" s="173" t="s">
        <v>378</v>
      </c>
      <c r="G325" s="174" t="s">
        <v>303</v>
      </c>
      <c r="H325" s="175">
        <v>1</v>
      </c>
      <c r="I325" s="176"/>
      <c r="J325" s="177">
        <f>ROUND(I325*H325,2)</f>
        <v>0</v>
      </c>
      <c r="K325" s="173" t="s">
        <v>379</v>
      </c>
      <c r="L325" s="38"/>
      <c r="M325" s="178" t="s">
        <v>1</v>
      </c>
      <c r="N325" s="179" t="s">
        <v>39</v>
      </c>
      <c r="O325" s="76"/>
      <c r="P325" s="180">
        <f>O325*H325</f>
        <v>0</v>
      </c>
      <c r="Q325" s="180">
        <v>0</v>
      </c>
      <c r="R325" s="180">
        <f>Q325*H325</f>
        <v>0</v>
      </c>
      <c r="S325" s="180">
        <v>0</v>
      </c>
      <c r="T325" s="181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82" t="s">
        <v>145</v>
      </c>
      <c r="AT325" s="182" t="s">
        <v>140</v>
      </c>
      <c r="AU325" s="182" t="s">
        <v>80</v>
      </c>
      <c r="AY325" s="18" t="s">
        <v>137</v>
      </c>
      <c r="BE325" s="183">
        <f>IF(N325="základní",J325,0)</f>
        <v>0</v>
      </c>
      <c r="BF325" s="183">
        <f>IF(N325="snížená",J325,0)</f>
        <v>0</v>
      </c>
      <c r="BG325" s="183">
        <f>IF(N325="zákl. přenesená",J325,0)</f>
        <v>0</v>
      </c>
      <c r="BH325" s="183">
        <f>IF(N325="sníž. přenesená",J325,0)</f>
        <v>0</v>
      </c>
      <c r="BI325" s="183">
        <f>IF(N325="nulová",J325,0)</f>
        <v>0</v>
      </c>
      <c r="BJ325" s="18" t="s">
        <v>146</v>
      </c>
      <c r="BK325" s="183">
        <f>ROUND(I325*H325,2)</f>
        <v>0</v>
      </c>
      <c r="BL325" s="18" t="s">
        <v>145</v>
      </c>
      <c r="BM325" s="182" t="s">
        <v>380</v>
      </c>
    </row>
    <row r="326" s="2" customFormat="1" ht="24.15" customHeight="1">
      <c r="A326" s="37"/>
      <c r="B326" s="170"/>
      <c r="C326" s="171" t="s">
        <v>381</v>
      </c>
      <c r="D326" s="171" t="s">
        <v>140</v>
      </c>
      <c r="E326" s="172" t="s">
        <v>382</v>
      </c>
      <c r="F326" s="173" t="s">
        <v>383</v>
      </c>
      <c r="G326" s="174" t="s">
        <v>384</v>
      </c>
      <c r="H326" s="175">
        <v>12</v>
      </c>
      <c r="I326" s="176"/>
      <c r="J326" s="177">
        <f>ROUND(I326*H326,2)</f>
        <v>0</v>
      </c>
      <c r="K326" s="173" t="s">
        <v>1</v>
      </c>
      <c r="L326" s="38"/>
      <c r="M326" s="178" t="s">
        <v>1</v>
      </c>
      <c r="N326" s="179" t="s">
        <v>39</v>
      </c>
      <c r="O326" s="76"/>
      <c r="P326" s="180">
        <f>O326*H326</f>
        <v>0</v>
      </c>
      <c r="Q326" s="180">
        <v>0</v>
      </c>
      <c r="R326" s="180">
        <f>Q326*H326</f>
        <v>0</v>
      </c>
      <c r="S326" s="180">
        <v>0</v>
      </c>
      <c r="T326" s="181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82" t="s">
        <v>145</v>
      </c>
      <c r="AT326" s="182" t="s">
        <v>140</v>
      </c>
      <c r="AU326" s="182" t="s">
        <v>80</v>
      </c>
      <c r="AY326" s="18" t="s">
        <v>137</v>
      </c>
      <c r="BE326" s="183">
        <f>IF(N326="základní",J326,0)</f>
        <v>0</v>
      </c>
      <c r="BF326" s="183">
        <f>IF(N326="snížená",J326,0)</f>
        <v>0</v>
      </c>
      <c r="BG326" s="183">
        <f>IF(N326="zákl. přenesená",J326,0)</f>
        <v>0</v>
      </c>
      <c r="BH326" s="183">
        <f>IF(N326="sníž. přenesená",J326,0)</f>
        <v>0</v>
      </c>
      <c r="BI326" s="183">
        <f>IF(N326="nulová",J326,0)</f>
        <v>0</v>
      </c>
      <c r="BJ326" s="18" t="s">
        <v>146</v>
      </c>
      <c r="BK326" s="183">
        <f>ROUND(I326*H326,2)</f>
        <v>0</v>
      </c>
      <c r="BL326" s="18" t="s">
        <v>145</v>
      </c>
      <c r="BM326" s="182" t="s">
        <v>385</v>
      </c>
    </row>
    <row r="327" s="2" customFormat="1" ht="24.15" customHeight="1">
      <c r="A327" s="37"/>
      <c r="B327" s="170"/>
      <c r="C327" s="171" t="s">
        <v>275</v>
      </c>
      <c r="D327" s="171" t="s">
        <v>140</v>
      </c>
      <c r="E327" s="172" t="s">
        <v>386</v>
      </c>
      <c r="F327" s="173" t="s">
        <v>387</v>
      </c>
      <c r="G327" s="174" t="s">
        <v>384</v>
      </c>
      <c r="H327" s="175">
        <v>12</v>
      </c>
      <c r="I327" s="176"/>
      <c r="J327" s="177">
        <f>ROUND(I327*H327,2)</f>
        <v>0</v>
      </c>
      <c r="K327" s="173" t="s">
        <v>1</v>
      </c>
      <c r="L327" s="38"/>
      <c r="M327" s="222" t="s">
        <v>1</v>
      </c>
      <c r="N327" s="223" t="s">
        <v>39</v>
      </c>
      <c r="O327" s="224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82" t="s">
        <v>145</v>
      </c>
      <c r="AT327" s="182" t="s">
        <v>140</v>
      </c>
      <c r="AU327" s="182" t="s">
        <v>80</v>
      </c>
      <c r="AY327" s="18" t="s">
        <v>137</v>
      </c>
      <c r="BE327" s="183">
        <f>IF(N327="základní",J327,0)</f>
        <v>0</v>
      </c>
      <c r="BF327" s="183">
        <f>IF(N327="snížená",J327,0)</f>
        <v>0</v>
      </c>
      <c r="BG327" s="183">
        <f>IF(N327="zákl. přenesená",J327,0)</f>
        <v>0</v>
      </c>
      <c r="BH327" s="183">
        <f>IF(N327="sníž. přenesená",J327,0)</f>
        <v>0</v>
      </c>
      <c r="BI327" s="183">
        <f>IF(N327="nulová",J327,0)</f>
        <v>0</v>
      </c>
      <c r="BJ327" s="18" t="s">
        <v>146</v>
      </c>
      <c r="BK327" s="183">
        <f>ROUND(I327*H327,2)</f>
        <v>0</v>
      </c>
      <c r="BL327" s="18" t="s">
        <v>145</v>
      </c>
      <c r="BM327" s="182" t="s">
        <v>388</v>
      </c>
    </row>
    <row r="328" s="2" customFormat="1" ht="6.96" customHeight="1">
      <c r="A328" s="37"/>
      <c r="B328" s="59"/>
      <c r="C328" s="60"/>
      <c r="D328" s="60"/>
      <c r="E328" s="60"/>
      <c r="F328" s="60"/>
      <c r="G328" s="60"/>
      <c r="H328" s="60"/>
      <c r="I328" s="60"/>
      <c r="J328" s="60"/>
      <c r="K328" s="60"/>
      <c r="L328" s="38"/>
      <c r="M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</row>
  </sheetData>
  <autoFilter ref="C126:K327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="1" customFormat="1" ht="24.96" customHeight="1">
      <c r="B4" s="21"/>
      <c r="D4" s="22" t="s">
        <v>103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0" t="str">
        <f>'Rekapitulace stavby'!K6</f>
        <v>Příloha č. 3, Slepý soupis prací, dodávek a služeb s výkazem výměr (2)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104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401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6. 6. 2024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ROUND(J127,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ROUND((SUM(BE127:BE325)),  2)</f>
        <v>0</v>
      </c>
      <c r="G33" s="37"/>
      <c r="H33" s="37"/>
      <c r="I33" s="127">
        <v>0.20999999999999999</v>
      </c>
      <c r="J33" s="126">
        <f>ROUND(((SUM(BE127:BE325))*I33),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ROUND((SUM(BF127:BF325)),  2)</f>
        <v>0</v>
      </c>
      <c r="G34" s="37"/>
      <c r="H34" s="37"/>
      <c r="I34" s="127">
        <v>0.12</v>
      </c>
      <c r="J34" s="126">
        <f>ROUND(((SUM(BF127:BF325))*I34),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ROUND((SUM(BG127:BG325)),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ROUND((SUM(BH127:BH325)),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ROUND((SUM(BI127:BI325)),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0" t="str">
        <f>E7</f>
        <v>Příloha č. 3, Slepý soupis prací, dodávek a služeb s výkazem výměr (2)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104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Objekt7 - 614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6. 6. 2024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107</v>
      </c>
      <c r="D94" s="128"/>
      <c r="E94" s="128"/>
      <c r="F94" s="128"/>
      <c r="G94" s="128"/>
      <c r="H94" s="128"/>
      <c r="I94" s="128"/>
      <c r="J94" s="137" t="s">
        <v>108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109</v>
      </c>
      <c r="D96" s="37"/>
      <c r="E96" s="37"/>
      <c r="F96" s="37"/>
      <c r="G96" s="37"/>
      <c r="H96" s="37"/>
      <c r="I96" s="37"/>
      <c r="J96" s="95">
        <f>J127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110</v>
      </c>
    </row>
    <row r="97" s="9" customFormat="1" ht="24.96" customHeight="1">
      <c r="A97" s="9"/>
      <c r="B97" s="139"/>
      <c r="C97" s="9"/>
      <c r="D97" s="140" t="s">
        <v>111</v>
      </c>
      <c r="E97" s="141"/>
      <c r="F97" s="141"/>
      <c r="G97" s="141"/>
      <c r="H97" s="141"/>
      <c r="I97" s="141"/>
      <c r="J97" s="142">
        <f>J128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112</v>
      </c>
      <c r="E98" s="145"/>
      <c r="F98" s="145"/>
      <c r="G98" s="145"/>
      <c r="H98" s="145"/>
      <c r="I98" s="145"/>
      <c r="J98" s="146">
        <f>J129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113</v>
      </c>
      <c r="E99" s="145"/>
      <c r="F99" s="145"/>
      <c r="G99" s="145"/>
      <c r="H99" s="145"/>
      <c r="I99" s="145"/>
      <c r="J99" s="146">
        <f>J183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114</v>
      </c>
      <c r="E100" s="145"/>
      <c r="F100" s="145"/>
      <c r="G100" s="145"/>
      <c r="H100" s="145"/>
      <c r="I100" s="145"/>
      <c r="J100" s="146">
        <f>J193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115</v>
      </c>
      <c r="E101" s="145"/>
      <c r="F101" s="145"/>
      <c r="G101" s="145"/>
      <c r="H101" s="145"/>
      <c r="I101" s="145"/>
      <c r="J101" s="146">
        <f>J198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39"/>
      <c r="C102" s="9"/>
      <c r="D102" s="140" t="s">
        <v>116</v>
      </c>
      <c r="E102" s="141"/>
      <c r="F102" s="141"/>
      <c r="G102" s="141"/>
      <c r="H102" s="141"/>
      <c r="I102" s="141"/>
      <c r="J102" s="142">
        <f>J200</f>
        <v>0</v>
      </c>
      <c r="K102" s="9"/>
      <c r="L102" s="13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43"/>
      <c r="C103" s="10"/>
      <c r="D103" s="144" t="s">
        <v>117</v>
      </c>
      <c r="E103" s="145"/>
      <c r="F103" s="145"/>
      <c r="G103" s="145"/>
      <c r="H103" s="145"/>
      <c r="I103" s="145"/>
      <c r="J103" s="146">
        <f>J201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118</v>
      </c>
      <c r="E104" s="145"/>
      <c r="F104" s="145"/>
      <c r="G104" s="145"/>
      <c r="H104" s="145"/>
      <c r="I104" s="145"/>
      <c r="J104" s="146">
        <f>J220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3"/>
      <c r="C105" s="10"/>
      <c r="D105" s="144" t="s">
        <v>119</v>
      </c>
      <c r="E105" s="145"/>
      <c r="F105" s="145"/>
      <c r="G105" s="145"/>
      <c r="H105" s="145"/>
      <c r="I105" s="145"/>
      <c r="J105" s="146">
        <f>J257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3"/>
      <c r="C106" s="10"/>
      <c r="D106" s="144" t="s">
        <v>120</v>
      </c>
      <c r="E106" s="145"/>
      <c r="F106" s="145"/>
      <c r="G106" s="145"/>
      <c r="H106" s="145"/>
      <c r="I106" s="145"/>
      <c r="J106" s="146">
        <f>J273</f>
        <v>0</v>
      </c>
      <c r="K106" s="10"/>
      <c r="L106" s="14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39"/>
      <c r="C107" s="9"/>
      <c r="D107" s="140" t="s">
        <v>121</v>
      </c>
      <c r="E107" s="141"/>
      <c r="F107" s="141"/>
      <c r="G107" s="141"/>
      <c r="H107" s="141"/>
      <c r="I107" s="141"/>
      <c r="J107" s="142">
        <f>J322</f>
        <v>0</v>
      </c>
      <c r="K107" s="9"/>
      <c r="L107" s="13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7"/>
      <c r="B108" s="38"/>
      <c r="C108" s="37"/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61"/>
      <c r="C113" s="62"/>
      <c r="D113" s="62"/>
      <c r="E113" s="62"/>
      <c r="F113" s="62"/>
      <c r="G113" s="62"/>
      <c r="H113" s="62"/>
      <c r="I113" s="62"/>
      <c r="J113" s="62"/>
      <c r="K113" s="62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122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</v>
      </c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6.25" customHeight="1">
      <c r="A117" s="37"/>
      <c r="B117" s="38"/>
      <c r="C117" s="37"/>
      <c r="D117" s="37"/>
      <c r="E117" s="120" t="str">
        <f>E7</f>
        <v>Příloha č. 3, Slepý soupis prací, dodávek a služeb s výkazem výměr (2)</v>
      </c>
      <c r="F117" s="31"/>
      <c r="G117" s="31"/>
      <c r="H117" s="31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104</v>
      </c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7"/>
      <c r="D119" s="37"/>
      <c r="E119" s="66" t="str">
        <f>E9</f>
        <v>Objekt7 - 614</v>
      </c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20</v>
      </c>
      <c r="D121" s="37"/>
      <c r="E121" s="37"/>
      <c r="F121" s="26" t="str">
        <f>F12</f>
        <v xml:space="preserve"> </v>
      </c>
      <c r="G121" s="37"/>
      <c r="H121" s="37"/>
      <c r="I121" s="31" t="s">
        <v>22</v>
      </c>
      <c r="J121" s="68" t="str">
        <f>IF(J12="","",J12)</f>
        <v>6. 6. 2024</v>
      </c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24</v>
      </c>
      <c r="D123" s="37"/>
      <c r="E123" s="37"/>
      <c r="F123" s="26" t="str">
        <f>E15</f>
        <v xml:space="preserve"> </v>
      </c>
      <c r="G123" s="37"/>
      <c r="H123" s="37"/>
      <c r="I123" s="31" t="s">
        <v>29</v>
      </c>
      <c r="J123" s="35" t="str">
        <f>E21</f>
        <v xml:space="preserve"> </v>
      </c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27</v>
      </c>
      <c r="D124" s="37"/>
      <c r="E124" s="37"/>
      <c r="F124" s="26" t="str">
        <f>IF(E18="","",E18)</f>
        <v>Vyplň údaj</v>
      </c>
      <c r="G124" s="37"/>
      <c r="H124" s="37"/>
      <c r="I124" s="31" t="s">
        <v>31</v>
      </c>
      <c r="J124" s="35" t="str">
        <f>E24</f>
        <v xml:space="preserve"> </v>
      </c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7"/>
      <c r="D125" s="37"/>
      <c r="E125" s="37"/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1" customFormat="1" ht="29.28" customHeight="1">
      <c r="A126" s="147"/>
      <c r="B126" s="148"/>
      <c r="C126" s="149" t="s">
        <v>123</v>
      </c>
      <c r="D126" s="150" t="s">
        <v>58</v>
      </c>
      <c r="E126" s="150" t="s">
        <v>54</v>
      </c>
      <c r="F126" s="150" t="s">
        <v>55</v>
      </c>
      <c r="G126" s="150" t="s">
        <v>124</v>
      </c>
      <c r="H126" s="150" t="s">
        <v>125</v>
      </c>
      <c r="I126" s="150" t="s">
        <v>126</v>
      </c>
      <c r="J126" s="150" t="s">
        <v>108</v>
      </c>
      <c r="K126" s="151" t="s">
        <v>127</v>
      </c>
      <c r="L126" s="152"/>
      <c r="M126" s="85" t="s">
        <v>1</v>
      </c>
      <c r="N126" s="86" t="s">
        <v>37</v>
      </c>
      <c r="O126" s="86" t="s">
        <v>128</v>
      </c>
      <c r="P126" s="86" t="s">
        <v>129</v>
      </c>
      <c r="Q126" s="86" t="s">
        <v>130</v>
      </c>
      <c r="R126" s="86" t="s">
        <v>131</v>
      </c>
      <c r="S126" s="86" t="s">
        <v>132</v>
      </c>
      <c r="T126" s="87" t="s">
        <v>133</v>
      </c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</row>
    <row r="127" s="2" customFormat="1" ht="22.8" customHeight="1">
      <c r="A127" s="37"/>
      <c r="B127" s="38"/>
      <c r="C127" s="92" t="s">
        <v>134</v>
      </c>
      <c r="D127" s="37"/>
      <c r="E127" s="37"/>
      <c r="F127" s="37"/>
      <c r="G127" s="37"/>
      <c r="H127" s="37"/>
      <c r="I127" s="37"/>
      <c r="J127" s="153">
        <f>BK127</f>
        <v>0</v>
      </c>
      <c r="K127" s="37"/>
      <c r="L127" s="38"/>
      <c r="M127" s="88"/>
      <c r="N127" s="72"/>
      <c r="O127" s="89"/>
      <c r="P127" s="154">
        <f>P128+P200+P322</f>
        <v>0</v>
      </c>
      <c r="Q127" s="89"/>
      <c r="R127" s="154">
        <f>R128+R200+R322</f>
        <v>0</v>
      </c>
      <c r="S127" s="89"/>
      <c r="T127" s="155">
        <f>T128+T200+T322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8" t="s">
        <v>72</v>
      </c>
      <c r="AU127" s="18" t="s">
        <v>110</v>
      </c>
      <c r="BK127" s="156">
        <f>BK128+BK200+BK322</f>
        <v>0</v>
      </c>
    </row>
    <row r="128" s="12" customFormat="1" ht="25.92" customHeight="1">
      <c r="A128" s="12"/>
      <c r="B128" s="157"/>
      <c r="C128" s="12"/>
      <c r="D128" s="158" t="s">
        <v>72</v>
      </c>
      <c r="E128" s="159" t="s">
        <v>135</v>
      </c>
      <c r="F128" s="159" t="s">
        <v>136</v>
      </c>
      <c r="G128" s="12"/>
      <c r="H128" s="12"/>
      <c r="I128" s="160"/>
      <c r="J128" s="161">
        <f>BK128</f>
        <v>0</v>
      </c>
      <c r="K128" s="12"/>
      <c r="L128" s="157"/>
      <c r="M128" s="162"/>
      <c r="N128" s="163"/>
      <c r="O128" s="163"/>
      <c r="P128" s="164">
        <f>P129+P183+P193+P198</f>
        <v>0</v>
      </c>
      <c r="Q128" s="163"/>
      <c r="R128" s="164">
        <f>R129+R183+R193+R198</f>
        <v>0</v>
      </c>
      <c r="S128" s="163"/>
      <c r="T128" s="165">
        <f>T129+T183+T193+T198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8" t="s">
        <v>80</v>
      </c>
      <c r="AT128" s="166" t="s">
        <v>72</v>
      </c>
      <c r="AU128" s="166" t="s">
        <v>73</v>
      </c>
      <c r="AY128" s="158" t="s">
        <v>137</v>
      </c>
      <c r="BK128" s="167">
        <f>BK129+BK183+BK193+BK198</f>
        <v>0</v>
      </c>
    </row>
    <row r="129" s="12" customFormat="1" ht="22.8" customHeight="1">
      <c r="A129" s="12"/>
      <c r="B129" s="157"/>
      <c r="C129" s="12"/>
      <c r="D129" s="158" t="s">
        <v>72</v>
      </c>
      <c r="E129" s="168" t="s">
        <v>138</v>
      </c>
      <c r="F129" s="168" t="s">
        <v>139</v>
      </c>
      <c r="G129" s="12"/>
      <c r="H129" s="12"/>
      <c r="I129" s="160"/>
      <c r="J129" s="169">
        <f>BK129</f>
        <v>0</v>
      </c>
      <c r="K129" s="12"/>
      <c r="L129" s="157"/>
      <c r="M129" s="162"/>
      <c r="N129" s="163"/>
      <c r="O129" s="163"/>
      <c r="P129" s="164">
        <f>SUM(P130:P182)</f>
        <v>0</v>
      </c>
      <c r="Q129" s="163"/>
      <c r="R129" s="164">
        <f>SUM(R130:R182)</f>
        <v>0</v>
      </c>
      <c r="S129" s="163"/>
      <c r="T129" s="165">
        <f>SUM(T130:T182)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8" t="s">
        <v>80</v>
      </c>
      <c r="AT129" s="166" t="s">
        <v>72</v>
      </c>
      <c r="AU129" s="166" t="s">
        <v>80</v>
      </c>
      <c r="AY129" s="158" t="s">
        <v>137</v>
      </c>
      <c r="BK129" s="167">
        <f>SUM(BK130:BK182)</f>
        <v>0</v>
      </c>
    </row>
    <row r="130" s="2" customFormat="1" ht="37.8" customHeight="1">
      <c r="A130" s="37"/>
      <c r="B130" s="170"/>
      <c r="C130" s="171" t="s">
        <v>80</v>
      </c>
      <c r="D130" s="171" t="s">
        <v>140</v>
      </c>
      <c r="E130" s="172" t="s">
        <v>141</v>
      </c>
      <c r="F130" s="173" t="s">
        <v>142</v>
      </c>
      <c r="G130" s="174" t="s">
        <v>143</v>
      </c>
      <c r="H130" s="175">
        <v>112.27</v>
      </c>
      <c r="I130" s="176"/>
      <c r="J130" s="177">
        <f>ROUND(I130*H130,2)</f>
        <v>0</v>
      </c>
      <c r="K130" s="173" t="s">
        <v>144</v>
      </c>
      <c r="L130" s="38"/>
      <c r="M130" s="178" t="s">
        <v>1</v>
      </c>
      <c r="N130" s="179" t="s">
        <v>39</v>
      </c>
      <c r="O130" s="76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2" t="s">
        <v>145</v>
      </c>
      <c r="AT130" s="182" t="s">
        <v>140</v>
      </c>
      <c r="AU130" s="182" t="s">
        <v>146</v>
      </c>
      <c r="AY130" s="18" t="s">
        <v>137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8" t="s">
        <v>146</v>
      </c>
      <c r="BK130" s="183">
        <f>ROUND(I130*H130,2)</f>
        <v>0</v>
      </c>
      <c r="BL130" s="18" t="s">
        <v>145</v>
      </c>
      <c r="BM130" s="182" t="s">
        <v>146</v>
      </c>
    </row>
    <row r="131" s="13" customFormat="1">
      <c r="A131" s="13"/>
      <c r="B131" s="184"/>
      <c r="C131" s="13"/>
      <c r="D131" s="185" t="s">
        <v>147</v>
      </c>
      <c r="E131" s="186" t="s">
        <v>1</v>
      </c>
      <c r="F131" s="187" t="s">
        <v>148</v>
      </c>
      <c r="G131" s="13"/>
      <c r="H131" s="186" t="s">
        <v>1</v>
      </c>
      <c r="I131" s="188"/>
      <c r="J131" s="13"/>
      <c r="K131" s="13"/>
      <c r="L131" s="184"/>
      <c r="M131" s="189"/>
      <c r="N131" s="190"/>
      <c r="O131" s="190"/>
      <c r="P131" s="190"/>
      <c r="Q131" s="190"/>
      <c r="R131" s="190"/>
      <c r="S131" s="190"/>
      <c r="T131" s="19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6" t="s">
        <v>147</v>
      </c>
      <c r="AU131" s="186" t="s">
        <v>146</v>
      </c>
      <c r="AV131" s="13" t="s">
        <v>80</v>
      </c>
      <c r="AW131" s="13" t="s">
        <v>30</v>
      </c>
      <c r="AX131" s="13" t="s">
        <v>73</v>
      </c>
      <c r="AY131" s="186" t="s">
        <v>137</v>
      </c>
    </row>
    <row r="132" s="14" customFormat="1">
      <c r="A132" s="14"/>
      <c r="B132" s="192"/>
      <c r="C132" s="14"/>
      <c r="D132" s="185" t="s">
        <v>147</v>
      </c>
      <c r="E132" s="193" t="s">
        <v>1</v>
      </c>
      <c r="F132" s="194" t="s">
        <v>402</v>
      </c>
      <c r="G132" s="14"/>
      <c r="H132" s="195">
        <v>66.150000000000006</v>
      </c>
      <c r="I132" s="196"/>
      <c r="J132" s="14"/>
      <c r="K132" s="14"/>
      <c r="L132" s="192"/>
      <c r="M132" s="197"/>
      <c r="N132" s="198"/>
      <c r="O132" s="198"/>
      <c r="P132" s="198"/>
      <c r="Q132" s="198"/>
      <c r="R132" s="198"/>
      <c r="S132" s="198"/>
      <c r="T132" s="19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193" t="s">
        <v>147</v>
      </c>
      <c r="AU132" s="193" t="s">
        <v>146</v>
      </c>
      <c r="AV132" s="14" t="s">
        <v>146</v>
      </c>
      <c r="AW132" s="14" t="s">
        <v>30</v>
      </c>
      <c r="AX132" s="14" t="s">
        <v>73</v>
      </c>
      <c r="AY132" s="193" t="s">
        <v>137</v>
      </c>
    </row>
    <row r="133" s="13" customFormat="1">
      <c r="A133" s="13"/>
      <c r="B133" s="184"/>
      <c r="C133" s="13"/>
      <c r="D133" s="185" t="s">
        <v>147</v>
      </c>
      <c r="E133" s="186" t="s">
        <v>1</v>
      </c>
      <c r="F133" s="187" t="s">
        <v>150</v>
      </c>
      <c r="G133" s="13"/>
      <c r="H133" s="186" t="s">
        <v>1</v>
      </c>
      <c r="I133" s="188"/>
      <c r="J133" s="13"/>
      <c r="K133" s="13"/>
      <c r="L133" s="184"/>
      <c r="M133" s="189"/>
      <c r="N133" s="190"/>
      <c r="O133" s="190"/>
      <c r="P133" s="190"/>
      <c r="Q133" s="190"/>
      <c r="R133" s="190"/>
      <c r="S133" s="190"/>
      <c r="T133" s="19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6" t="s">
        <v>147</v>
      </c>
      <c r="AU133" s="186" t="s">
        <v>146</v>
      </c>
      <c r="AV133" s="13" t="s">
        <v>80</v>
      </c>
      <c r="AW133" s="13" t="s">
        <v>30</v>
      </c>
      <c r="AX133" s="13" t="s">
        <v>73</v>
      </c>
      <c r="AY133" s="186" t="s">
        <v>137</v>
      </c>
    </row>
    <row r="134" s="14" customFormat="1">
      <c r="A134" s="14"/>
      <c r="B134" s="192"/>
      <c r="C134" s="14"/>
      <c r="D134" s="185" t="s">
        <v>147</v>
      </c>
      <c r="E134" s="193" t="s">
        <v>1</v>
      </c>
      <c r="F134" s="194" t="s">
        <v>403</v>
      </c>
      <c r="G134" s="14"/>
      <c r="H134" s="195">
        <v>46.119999999999997</v>
      </c>
      <c r="I134" s="196"/>
      <c r="J134" s="14"/>
      <c r="K134" s="14"/>
      <c r="L134" s="192"/>
      <c r="M134" s="197"/>
      <c r="N134" s="198"/>
      <c r="O134" s="198"/>
      <c r="P134" s="198"/>
      <c r="Q134" s="198"/>
      <c r="R134" s="198"/>
      <c r="S134" s="198"/>
      <c r="T134" s="19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193" t="s">
        <v>147</v>
      </c>
      <c r="AU134" s="193" t="s">
        <v>146</v>
      </c>
      <c r="AV134" s="14" t="s">
        <v>146</v>
      </c>
      <c r="AW134" s="14" t="s">
        <v>30</v>
      </c>
      <c r="AX134" s="14" t="s">
        <v>73</v>
      </c>
      <c r="AY134" s="193" t="s">
        <v>137</v>
      </c>
    </row>
    <row r="135" s="15" customFormat="1">
      <c r="A135" s="15"/>
      <c r="B135" s="200"/>
      <c r="C135" s="15"/>
      <c r="D135" s="185" t="s">
        <v>147</v>
      </c>
      <c r="E135" s="201" t="s">
        <v>1</v>
      </c>
      <c r="F135" s="202" t="s">
        <v>152</v>
      </c>
      <c r="G135" s="15"/>
      <c r="H135" s="203">
        <v>112.27000000000001</v>
      </c>
      <c r="I135" s="204"/>
      <c r="J135" s="15"/>
      <c r="K135" s="15"/>
      <c r="L135" s="200"/>
      <c r="M135" s="205"/>
      <c r="N135" s="206"/>
      <c r="O135" s="206"/>
      <c r="P135" s="206"/>
      <c r="Q135" s="206"/>
      <c r="R135" s="206"/>
      <c r="S135" s="206"/>
      <c r="T135" s="207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01" t="s">
        <v>147</v>
      </c>
      <c r="AU135" s="201" t="s">
        <v>146</v>
      </c>
      <c r="AV135" s="15" t="s">
        <v>145</v>
      </c>
      <c r="AW135" s="15" t="s">
        <v>30</v>
      </c>
      <c r="AX135" s="15" t="s">
        <v>80</v>
      </c>
      <c r="AY135" s="201" t="s">
        <v>137</v>
      </c>
    </row>
    <row r="136" s="2" customFormat="1" ht="44.25" customHeight="1">
      <c r="A136" s="37"/>
      <c r="B136" s="170"/>
      <c r="C136" s="171" t="s">
        <v>146</v>
      </c>
      <c r="D136" s="171" t="s">
        <v>140</v>
      </c>
      <c r="E136" s="172" t="s">
        <v>153</v>
      </c>
      <c r="F136" s="173" t="s">
        <v>154</v>
      </c>
      <c r="G136" s="174" t="s">
        <v>155</v>
      </c>
      <c r="H136" s="175">
        <v>44</v>
      </c>
      <c r="I136" s="176"/>
      <c r="J136" s="177">
        <f>ROUND(I136*H136,2)</f>
        <v>0</v>
      </c>
      <c r="K136" s="173" t="s">
        <v>144</v>
      </c>
      <c r="L136" s="38"/>
      <c r="M136" s="178" t="s">
        <v>1</v>
      </c>
      <c r="N136" s="179" t="s">
        <v>39</v>
      </c>
      <c r="O136" s="76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2" t="s">
        <v>145</v>
      </c>
      <c r="AT136" s="182" t="s">
        <v>140</v>
      </c>
      <c r="AU136" s="182" t="s">
        <v>146</v>
      </c>
      <c r="AY136" s="18" t="s">
        <v>137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8" t="s">
        <v>146</v>
      </c>
      <c r="BK136" s="183">
        <f>ROUND(I136*H136,2)</f>
        <v>0</v>
      </c>
      <c r="BL136" s="18" t="s">
        <v>145</v>
      </c>
      <c r="BM136" s="182" t="s">
        <v>145</v>
      </c>
    </row>
    <row r="137" s="13" customFormat="1">
      <c r="A137" s="13"/>
      <c r="B137" s="184"/>
      <c r="C137" s="13"/>
      <c r="D137" s="185" t="s">
        <v>147</v>
      </c>
      <c r="E137" s="186" t="s">
        <v>1</v>
      </c>
      <c r="F137" s="187" t="s">
        <v>156</v>
      </c>
      <c r="G137" s="13"/>
      <c r="H137" s="186" t="s">
        <v>1</v>
      </c>
      <c r="I137" s="188"/>
      <c r="J137" s="13"/>
      <c r="K137" s="13"/>
      <c r="L137" s="184"/>
      <c r="M137" s="189"/>
      <c r="N137" s="190"/>
      <c r="O137" s="190"/>
      <c r="P137" s="190"/>
      <c r="Q137" s="190"/>
      <c r="R137" s="190"/>
      <c r="S137" s="190"/>
      <c r="T137" s="19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6" t="s">
        <v>147</v>
      </c>
      <c r="AU137" s="186" t="s">
        <v>146</v>
      </c>
      <c r="AV137" s="13" t="s">
        <v>80</v>
      </c>
      <c r="AW137" s="13" t="s">
        <v>30</v>
      </c>
      <c r="AX137" s="13" t="s">
        <v>73</v>
      </c>
      <c r="AY137" s="186" t="s">
        <v>137</v>
      </c>
    </row>
    <row r="138" s="13" customFormat="1">
      <c r="A138" s="13"/>
      <c r="B138" s="184"/>
      <c r="C138" s="13"/>
      <c r="D138" s="185" t="s">
        <v>147</v>
      </c>
      <c r="E138" s="186" t="s">
        <v>1</v>
      </c>
      <c r="F138" s="187" t="s">
        <v>148</v>
      </c>
      <c r="G138" s="13"/>
      <c r="H138" s="186" t="s">
        <v>1</v>
      </c>
      <c r="I138" s="188"/>
      <c r="J138" s="13"/>
      <c r="K138" s="13"/>
      <c r="L138" s="184"/>
      <c r="M138" s="189"/>
      <c r="N138" s="190"/>
      <c r="O138" s="190"/>
      <c r="P138" s="190"/>
      <c r="Q138" s="190"/>
      <c r="R138" s="190"/>
      <c r="S138" s="190"/>
      <c r="T138" s="19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6" t="s">
        <v>147</v>
      </c>
      <c r="AU138" s="186" t="s">
        <v>146</v>
      </c>
      <c r="AV138" s="13" t="s">
        <v>80</v>
      </c>
      <c r="AW138" s="13" t="s">
        <v>30</v>
      </c>
      <c r="AX138" s="13" t="s">
        <v>73</v>
      </c>
      <c r="AY138" s="186" t="s">
        <v>137</v>
      </c>
    </row>
    <row r="139" s="14" customFormat="1">
      <c r="A139" s="14"/>
      <c r="B139" s="192"/>
      <c r="C139" s="14"/>
      <c r="D139" s="185" t="s">
        <v>147</v>
      </c>
      <c r="E139" s="193" t="s">
        <v>1</v>
      </c>
      <c r="F139" s="194" t="s">
        <v>218</v>
      </c>
      <c r="G139" s="14"/>
      <c r="H139" s="195">
        <v>28</v>
      </c>
      <c r="I139" s="196"/>
      <c r="J139" s="14"/>
      <c r="K139" s="14"/>
      <c r="L139" s="192"/>
      <c r="M139" s="197"/>
      <c r="N139" s="198"/>
      <c r="O139" s="198"/>
      <c r="P139" s="198"/>
      <c r="Q139" s="198"/>
      <c r="R139" s="198"/>
      <c r="S139" s="198"/>
      <c r="T139" s="19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193" t="s">
        <v>147</v>
      </c>
      <c r="AU139" s="193" t="s">
        <v>146</v>
      </c>
      <c r="AV139" s="14" t="s">
        <v>146</v>
      </c>
      <c r="AW139" s="14" t="s">
        <v>30</v>
      </c>
      <c r="AX139" s="14" t="s">
        <v>73</v>
      </c>
      <c r="AY139" s="193" t="s">
        <v>137</v>
      </c>
    </row>
    <row r="140" s="13" customFormat="1">
      <c r="A140" s="13"/>
      <c r="B140" s="184"/>
      <c r="C140" s="13"/>
      <c r="D140" s="185" t="s">
        <v>147</v>
      </c>
      <c r="E140" s="186" t="s">
        <v>1</v>
      </c>
      <c r="F140" s="187" t="s">
        <v>150</v>
      </c>
      <c r="G140" s="13"/>
      <c r="H140" s="186" t="s">
        <v>1</v>
      </c>
      <c r="I140" s="188"/>
      <c r="J140" s="13"/>
      <c r="K140" s="13"/>
      <c r="L140" s="184"/>
      <c r="M140" s="189"/>
      <c r="N140" s="190"/>
      <c r="O140" s="190"/>
      <c r="P140" s="190"/>
      <c r="Q140" s="190"/>
      <c r="R140" s="190"/>
      <c r="S140" s="190"/>
      <c r="T140" s="19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6" t="s">
        <v>147</v>
      </c>
      <c r="AU140" s="186" t="s">
        <v>146</v>
      </c>
      <c r="AV140" s="13" t="s">
        <v>80</v>
      </c>
      <c r="AW140" s="13" t="s">
        <v>30</v>
      </c>
      <c r="AX140" s="13" t="s">
        <v>73</v>
      </c>
      <c r="AY140" s="186" t="s">
        <v>137</v>
      </c>
    </row>
    <row r="141" s="14" customFormat="1">
      <c r="A141" s="14"/>
      <c r="B141" s="192"/>
      <c r="C141" s="14"/>
      <c r="D141" s="185" t="s">
        <v>147</v>
      </c>
      <c r="E141" s="193" t="s">
        <v>1</v>
      </c>
      <c r="F141" s="194" t="s">
        <v>188</v>
      </c>
      <c r="G141" s="14"/>
      <c r="H141" s="195">
        <v>16</v>
      </c>
      <c r="I141" s="196"/>
      <c r="J141" s="14"/>
      <c r="K141" s="14"/>
      <c r="L141" s="192"/>
      <c r="M141" s="197"/>
      <c r="N141" s="198"/>
      <c r="O141" s="198"/>
      <c r="P141" s="198"/>
      <c r="Q141" s="198"/>
      <c r="R141" s="198"/>
      <c r="S141" s="198"/>
      <c r="T141" s="19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193" t="s">
        <v>147</v>
      </c>
      <c r="AU141" s="193" t="s">
        <v>146</v>
      </c>
      <c r="AV141" s="14" t="s">
        <v>146</v>
      </c>
      <c r="AW141" s="14" t="s">
        <v>30</v>
      </c>
      <c r="AX141" s="14" t="s">
        <v>73</v>
      </c>
      <c r="AY141" s="193" t="s">
        <v>137</v>
      </c>
    </row>
    <row r="142" s="15" customFormat="1">
      <c r="A142" s="15"/>
      <c r="B142" s="200"/>
      <c r="C142" s="15"/>
      <c r="D142" s="185" t="s">
        <v>147</v>
      </c>
      <c r="E142" s="201" t="s">
        <v>1</v>
      </c>
      <c r="F142" s="202" t="s">
        <v>152</v>
      </c>
      <c r="G142" s="15"/>
      <c r="H142" s="203">
        <v>44</v>
      </c>
      <c r="I142" s="204"/>
      <c r="J142" s="15"/>
      <c r="K142" s="15"/>
      <c r="L142" s="200"/>
      <c r="M142" s="205"/>
      <c r="N142" s="206"/>
      <c r="O142" s="206"/>
      <c r="P142" s="206"/>
      <c r="Q142" s="206"/>
      <c r="R142" s="206"/>
      <c r="S142" s="206"/>
      <c r="T142" s="207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01" t="s">
        <v>147</v>
      </c>
      <c r="AU142" s="201" t="s">
        <v>146</v>
      </c>
      <c r="AV142" s="15" t="s">
        <v>145</v>
      </c>
      <c r="AW142" s="15" t="s">
        <v>30</v>
      </c>
      <c r="AX142" s="15" t="s">
        <v>80</v>
      </c>
      <c r="AY142" s="201" t="s">
        <v>137</v>
      </c>
    </row>
    <row r="143" s="2" customFormat="1" ht="24.15" customHeight="1">
      <c r="A143" s="37"/>
      <c r="B143" s="170"/>
      <c r="C143" s="171" t="s">
        <v>158</v>
      </c>
      <c r="D143" s="171" t="s">
        <v>140</v>
      </c>
      <c r="E143" s="172" t="s">
        <v>159</v>
      </c>
      <c r="F143" s="173" t="s">
        <v>160</v>
      </c>
      <c r="G143" s="174" t="s">
        <v>143</v>
      </c>
      <c r="H143" s="175">
        <v>32.490000000000002</v>
      </c>
      <c r="I143" s="176"/>
      <c r="J143" s="177">
        <f>ROUND(I143*H143,2)</f>
        <v>0</v>
      </c>
      <c r="K143" s="173" t="s">
        <v>144</v>
      </c>
      <c r="L143" s="38"/>
      <c r="M143" s="178" t="s">
        <v>1</v>
      </c>
      <c r="N143" s="179" t="s">
        <v>39</v>
      </c>
      <c r="O143" s="76"/>
      <c r="P143" s="180">
        <f>O143*H143</f>
        <v>0</v>
      </c>
      <c r="Q143" s="180">
        <v>0</v>
      </c>
      <c r="R143" s="180">
        <f>Q143*H143</f>
        <v>0</v>
      </c>
      <c r="S143" s="180">
        <v>0</v>
      </c>
      <c r="T143" s="18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2" t="s">
        <v>145</v>
      </c>
      <c r="AT143" s="182" t="s">
        <v>140</v>
      </c>
      <c r="AU143" s="182" t="s">
        <v>146</v>
      </c>
      <c r="AY143" s="18" t="s">
        <v>137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8" t="s">
        <v>146</v>
      </c>
      <c r="BK143" s="183">
        <f>ROUND(I143*H143,2)</f>
        <v>0</v>
      </c>
      <c r="BL143" s="18" t="s">
        <v>145</v>
      </c>
      <c r="BM143" s="182" t="s">
        <v>138</v>
      </c>
    </row>
    <row r="144" s="13" customFormat="1">
      <c r="A144" s="13"/>
      <c r="B144" s="184"/>
      <c r="C144" s="13"/>
      <c r="D144" s="185" t="s">
        <v>147</v>
      </c>
      <c r="E144" s="186" t="s">
        <v>1</v>
      </c>
      <c r="F144" s="187" t="s">
        <v>161</v>
      </c>
      <c r="G144" s="13"/>
      <c r="H144" s="186" t="s">
        <v>1</v>
      </c>
      <c r="I144" s="188"/>
      <c r="J144" s="13"/>
      <c r="K144" s="13"/>
      <c r="L144" s="184"/>
      <c r="M144" s="189"/>
      <c r="N144" s="190"/>
      <c r="O144" s="190"/>
      <c r="P144" s="190"/>
      <c r="Q144" s="190"/>
      <c r="R144" s="190"/>
      <c r="S144" s="190"/>
      <c r="T144" s="19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6" t="s">
        <v>147</v>
      </c>
      <c r="AU144" s="186" t="s">
        <v>146</v>
      </c>
      <c r="AV144" s="13" t="s">
        <v>80</v>
      </c>
      <c r="AW144" s="13" t="s">
        <v>30</v>
      </c>
      <c r="AX144" s="13" t="s">
        <v>73</v>
      </c>
      <c r="AY144" s="186" t="s">
        <v>137</v>
      </c>
    </row>
    <row r="145" s="13" customFormat="1">
      <c r="A145" s="13"/>
      <c r="B145" s="184"/>
      <c r="C145" s="13"/>
      <c r="D145" s="185" t="s">
        <v>147</v>
      </c>
      <c r="E145" s="186" t="s">
        <v>1</v>
      </c>
      <c r="F145" s="187" t="s">
        <v>148</v>
      </c>
      <c r="G145" s="13"/>
      <c r="H145" s="186" t="s">
        <v>1</v>
      </c>
      <c r="I145" s="188"/>
      <c r="J145" s="13"/>
      <c r="K145" s="13"/>
      <c r="L145" s="184"/>
      <c r="M145" s="189"/>
      <c r="N145" s="190"/>
      <c r="O145" s="190"/>
      <c r="P145" s="190"/>
      <c r="Q145" s="190"/>
      <c r="R145" s="190"/>
      <c r="S145" s="190"/>
      <c r="T145" s="19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6" t="s">
        <v>147</v>
      </c>
      <c r="AU145" s="186" t="s">
        <v>146</v>
      </c>
      <c r="AV145" s="13" t="s">
        <v>80</v>
      </c>
      <c r="AW145" s="13" t="s">
        <v>30</v>
      </c>
      <c r="AX145" s="13" t="s">
        <v>73</v>
      </c>
      <c r="AY145" s="186" t="s">
        <v>137</v>
      </c>
    </row>
    <row r="146" s="14" customFormat="1">
      <c r="A146" s="14"/>
      <c r="B146" s="192"/>
      <c r="C146" s="14"/>
      <c r="D146" s="185" t="s">
        <v>147</v>
      </c>
      <c r="E146" s="193" t="s">
        <v>1</v>
      </c>
      <c r="F146" s="194" t="s">
        <v>404</v>
      </c>
      <c r="G146" s="14"/>
      <c r="H146" s="195">
        <v>18.690000000000001</v>
      </c>
      <c r="I146" s="196"/>
      <c r="J146" s="14"/>
      <c r="K146" s="14"/>
      <c r="L146" s="192"/>
      <c r="M146" s="197"/>
      <c r="N146" s="198"/>
      <c r="O146" s="198"/>
      <c r="P146" s="198"/>
      <c r="Q146" s="198"/>
      <c r="R146" s="198"/>
      <c r="S146" s="198"/>
      <c r="T146" s="19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193" t="s">
        <v>147</v>
      </c>
      <c r="AU146" s="193" t="s">
        <v>146</v>
      </c>
      <c r="AV146" s="14" t="s">
        <v>146</v>
      </c>
      <c r="AW146" s="14" t="s">
        <v>30</v>
      </c>
      <c r="AX146" s="14" t="s">
        <v>73</v>
      </c>
      <c r="AY146" s="193" t="s">
        <v>137</v>
      </c>
    </row>
    <row r="147" s="13" customFormat="1">
      <c r="A147" s="13"/>
      <c r="B147" s="184"/>
      <c r="C147" s="13"/>
      <c r="D147" s="185" t="s">
        <v>147</v>
      </c>
      <c r="E147" s="186" t="s">
        <v>1</v>
      </c>
      <c r="F147" s="187" t="s">
        <v>150</v>
      </c>
      <c r="G147" s="13"/>
      <c r="H147" s="186" t="s">
        <v>1</v>
      </c>
      <c r="I147" s="188"/>
      <c r="J147" s="13"/>
      <c r="K147" s="13"/>
      <c r="L147" s="184"/>
      <c r="M147" s="189"/>
      <c r="N147" s="190"/>
      <c r="O147" s="190"/>
      <c r="P147" s="190"/>
      <c r="Q147" s="190"/>
      <c r="R147" s="190"/>
      <c r="S147" s="190"/>
      <c r="T147" s="19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6" t="s">
        <v>147</v>
      </c>
      <c r="AU147" s="186" t="s">
        <v>146</v>
      </c>
      <c r="AV147" s="13" t="s">
        <v>80</v>
      </c>
      <c r="AW147" s="13" t="s">
        <v>30</v>
      </c>
      <c r="AX147" s="13" t="s">
        <v>73</v>
      </c>
      <c r="AY147" s="186" t="s">
        <v>137</v>
      </c>
    </row>
    <row r="148" s="14" customFormat="1">
      <c r="A148" s="14"/>
      <c r="B148" s="192"/>
      <c r="C148" s="14"/>
      <c r="D148" s="185" t="s">
        <v>147</v>
      </c>
      <c r="E148" s="193" t="s">
        <v>1</v>
      </c>
      <c r="F148" s="194" t="s">
        <v>405</v>
      </c>
      <c r="G148" s="14"/>
      <c r="H148" s="195">
        <v>13.800000000000001</v>
      </c>
      <c r="I148" s="196"/>
      <c r="J148" s="14"/>
      <c r="K148" s="14"/>
      <c r="L148" s="192"/>
      <c r="M148" s="197"/>
      <c r="N148" s="198"/>
      <c r="O148" s="198"/>
      <c r="P148" s="198"/>
      <c r="Q148" s="198"/>
      <c r="R148" s="198"/>
      <c r="S148" s="198"/>
      <c r="T148" s="19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193" t="s">
        <v>147</v>
      </c>
      <c r="AU148" s="193" t="s">
        <v>146</v>
      </c>
      <c r="AV148" s="14" t="s">
        <v>146</v>
      </c>
      <c r="AW148" s="14" t="s">
        <v>30</v>
      </c>
      <c r="AX148" s="14" t="s">
        <v>73</v>
      </c>
      <c r="AY148" s="193" t="s">
        <v>137</v>
      </c>
    </row>
    <row r="149" s="15" customFormat="1">
      <c r="A149" s="15"/>
      <c r="B149" s="200"/>
      <c r="C149" s="15"/>
      <c r="D149" s="185" t="s">
        <v>147</v>
      </c>
      <c r="E149" s="201" t="s">
        <v>1</v>
      </c>
      <c r="F149" s="202" t="s">
        <v>152</v>
      </c>
      <c r="G149" s="15"/>
      <c r="H149" s="203">
        <v>32.490000000000002</v>
      </c>
      <c r="I149" s="204"/>
      <c r="J149" s="15"/>
      <c r="K149" s="15"/>
      <c r="L149" s="200"/>
      <c r="M149" s="205"/>
      <c r="N149" s="206"/>
      <c r="O149" s="206"/>
      <c r="P149" s="206"/>
      <c r="Q149" s="206"/>
      <c r="R149" s="206"/>
      <c r="S149" s="206"/>
      <c r="T149" s="20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01" t="s">
        <v>147</v>
      </c>
      <c r="AU149" s="201" t="s">
        <v>146</v>
      </c>
      <c r="AV149" s="15" t="s">
        <v>145</v>
      </c>
      <c r="AW149" s="15" t="s">
        <v>30</v>
      </c>
      <c r="AX149" s="15" t="s">
        <v>80</v>
      </c>
      <c r="AY149" s="201" t="s">
        <v>137</v>
      </c>
    </row>
    <row r="150" s="2" customFormat="1" ht="55.5" customHeight="1">
      <c r="A150" s="37"/>
      <c r="B150" s="170"/>
      <c r="C150" s="171" t="s">
        <v>145</v>
      </c>
      <c r="D150" s="171" t="s">
        <v>140</v>
      </c>
      <c r="E150" s="172" t="s">
        <v>164</v>
      </c>
      <c r="F150" s="173" t="s">
        <v>165</v>
      </c>
      <c r="G150" s="174" t="s">
        <v>166</v>
      </c>
      <c r="H150" s="175">
        <v>433.19999999999999</v>
      </c>
      <c r="I150" s="176"/>
      <c r="J150" s="177">
        <f>ROUND(I150*H150,2)</f>
        <v>0</v>
      </c>
      <c r="K150" s="173" t="s">
        <v>144</v>
      </c>
      <c r="L150" s="38"/>
      <c r="M150" s="178" t="s">
        <v>1</v>
      </c>
      <c r="N150" s="179" t="s">
        <v>39</v>
      </c>
      <c r="O150" s="76"/>
      <c r="P150" s="180">
        <f>O150*H150</f>
        <v>0</v>
      </c>
      <c r="Q150" s="180">
        <v>0</v>
      </c>
      <c r="R150" s="180">
        <f>Q150*H150</f>
        <v>0</v>
      </c>
      <c r="S150" s="180">
        <v>0</v>
      </c>
      <c r="T150" s="18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2" t="s">
        <v>145</v>
      </c>
      <c r="AT150" s="182" t="s">
        <v>140</v>
      </c>
      <c r="AU150" s="182" t="s">
        <v>146</v>
      </c>
      <c r="AY150" s="18" t="s">
        <v>137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8" t="s">
        <v>146</v>
      </c>
      <c r="BK150" s="183">
        <f>ROUND(I150*H150,2)</f>
        <v>0</v>
      </c>
      <c r="BL150" s="18" t="s">
        <v>145</v>
      </c>
      <c r="BM150" s="182" t="s">
        <v>167</v>
      </c>
    </row>
    <row r="151" s="2" customFormat="1" ht="24.15" customHeight="1">
      <c r="A151" s="37"/>
      <c r="B151" s="170"/>
      <c r="C151" s="208" t="s">
        <v>168</v>
      </c>
      <c r="D151" s="208" t="s">
        <v>169</v>
      </c>
      <c r="E151" s="209" t="s">
        <v>170</v>
      </c>
      <c r="F151" s="210" t="s">
        <v>171</v>
      </c>
      <c r="G151" s="211" t="s">
        <v>166</v>
      </c>
      <c r="H151" s="212">
        <v>227.43000000000001</v>
      </c>
      <c r="I151" s="213"/>
      <c r="J151" s="214">
        <f>ROUND(I151*H151,2)</f>
        <v>0</v>
      </c>
      <c r="K151" s="210" t="s">
        <v>144</v>
      </c>
      <c r="L151" s="215"/>
      <c r="M151" s="216" t="s">
        <v>1</v>
      </c>
      <c r="N151" s="217" t="s">
        <v>39</v>
      </c>
      <c r="O151" s="76"/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2" t="s">
        <v>167</v>
      </c>
      <c r="AT151" s="182" t="s">
        <v>169</v>
      </c>
      <c r="AU151" s="182" t="s">
        <v>146</v>
      </c>
      <c r="AY151" s="18" t="s">
        <v>137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8" t="s">
        <v>146</v>
      </c>
      <c r="BK151" s="183">
        <f>ROUND(I151*H151,2)</f>
        <v>0</v>
      </c>
      <c r="BL151" s="18" t="s">
        <v>145</v>
      </c>
      <c r="BM151" s="182" t="s">
        <v>172</v>
      </c>
    </row>
    <row r="152" s="13" customFormat="1">
      <c r="A152" s="13"/>
      <c r="B152" s="184"/>
      <c r="C152" s="13"/>
      <c r="D152" s="185" t="s">
        <v>147</v>
      </c>
      <c r="E152" s="186" t="s">
        <v>1</v>
      </c>
      <c r="F152" s="187" t="s">
        <v>156</v>
      </c>
      <c r="G152" s="13"/>
      <c r="H152" s="186" t="s">
        <v>1</v>
      </c>
      <c r="I152" s="188"/>
      <c r="J152" s="13"/>
      <c r="K152" s="13"/>
      <c r="L152" s="184"/>
      <c r="M152" s="189"/>
      <c r="N152" s="190"/>
      <c r="O152" s="190"/>
      <c r="P152" s="190"/>
      <c r="Q152" s="190"/>
      <c r="R152" s="190"/>
      <c r="S152" s="190"/>
      <c r="T152" s="19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6" t="s">
        <v>147</v>
      </c>
      <c r="AU152" s="186" t="s">
        <v>146</v>
      </c>
      <c r="AV152" s="13" t="s">
        <v>80</v>
      </c>
      <c r="AW152" s="13" t="s">
        <v>30</v>
      </c>
      <c r="AX152" s="13" t="s">
        <v>73</v>
      </c>
      <c r="AY152" s="186" t="s">
        <v>137</v>
      </c>
    </row>
    <row r="153" s="13" customFormat="1">
      <c r="A153" s="13"/>
      <c r="B153" s="184"/>
      <c r="C153" s="13"/>
      <c r="D153" s="185" t="s">
        <v>147</v>
      </c>
      <c r="E153" s="186" t="s">
        <v>1</v>
      </c>
      <c r="F153" s="187" t="s">
        <v>148</v>
      </c>
      <c r="G153" s="13"/>
      <c r="H153" s="186" t="s">
        <v>1</v>
      </c>
      <c r="I153" s="188"/>
      <c r="J153" s="13"/>
      <c r="K153" s="13"/>
      <c r="L153" s="184"/>
      <c r="M153" s="189"/>
      <c r="N153" s="190"/>
      <c r="O153" s="190"/>
      <c r="P153" s="190"/>
      <c r="Q153" s="190"/>
      <c r="R153" s="190"/>
      <c r="S153" s="190"/>
      <c r="T153" s="19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6" t="s">
        <v>147</v>
      </c>
      <c r="AU153" s="186" t="s">
        <v>146</v>
      </c>
      <c r="AV153" s="13" t="s">
        <v>80</v>
      </c>
      <c r="AW153" s="13" t="s">
        <v>30</v>
      </c>
      <c r="AX153" s="13" t="s">
        <v>73</v>
      </c>
      <c r="AY153" s="186" t="s">
        <v>137</v>
      </c>
    </row>
    <row r="154" s="14" customFormat="1">
      <c r="A154" s="14"/>
      <c r="B154" s="192"/>
      <c r="C154" s="14"/>
      <c r="D154" s="185" t="s">
        <v>147</v>
      </c>
      <c r="E154" s="193" t="s">
        <v>1</v>
      </c>
      <c r="F154" s="194" t="s">
        <v>406</v>
      </c>
      <c r="G154" s="14"/>
      <c r="H154" s="195">
        <v>124.59999999999999</v>
      </c>
      <c r="I154" s="196"/>
      <c r="J154" s="14"/>
      <c r="K154" s="14"/>
      <c r="L154" s="192"/>
      <c r="M154" s="197"/>
      <c r="N154" s="198"/>
      <c r="O154" s="198"/>
      <c r="P154" s="198"/>
      <c r="Q154" s="198"/>
      <c r="R154" s="198"/>
      <c r="S154" s="198"/>
      <c r="T154" s="19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193" t="s">
        <v>147</v>
      </c>
      <c r="AU154" s="193" t="s">
        <v>146</v>
      </c>
      <c r="AV154" s="14" t="s">
        <v>146</v>
      </c>
      <c r="AW154" s="14" t="s">
        <v>30</v>
      </c>
      <c r="AX154" s="14" t="s">
        <v>73</v>
      </c>
      <c r="AY154" s="193" t="s">
        <v>137</v>
      </c>
    </row>
    <row r="155" s="13" customFormat="1">
      <c r="A155" s="13"/>
      <c r="B155" s="184"/>
      <c r="C155" s="13"/>
      <c r="D155" s="185" t="s">
        <v>147</v>
      </c>
      <c r="E155" s="186" t="s">
        <v>1</v>
      </c>
      <c r="F155" s="187" t="s">
        <v>150</v>
      </c>
      <c r="G155" s="13"/>
      <c r="H155" s="186" t="s">
        <v>1</v>
      </c>
      <c r="I155" s="188"/>
      <c r="J155" s="13"/>
      <c r="K155" s="13"/>
      <c r="L155" s="184"/>
      <c r="M155" s="189"/>
      <c r="N155" s="190"/>
      <c r="O155" s="190"/>
      <c r="P155" s="190"/>
      <c r="Q155" s="190"/>
      <c r="R155" s="190"/>
      <c r="S155" s="190"/>
      <c r="T155" s="19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6" t="s">
        <v>147</v>
      </c>
      <c r="AU155" s="186" t="s">
        <v>146</v>
      </c>
      <c r="AV155" s="13" t="s">
        <v>80</v>
      </c>
      <c r="AW155" s="13" t="s">
        <v>30</v>
      </c>
      <c r="AX155" s="13" t="s">
        <v>73</v>
      </c>
      <c r="AY155" s="186" t="s">
        <v>137</v>
      </c>
    </row>
    <row r="156" s="14" customFormat="1">
      <c r="A156" s="14"/>
      <c r="B156" s="192"/>
      <c r="C156" s="14"/>
      <c r="D156" s="185" t="s">
        <v>147</v>
      </c>
      <c r="E156" s="193" t="s">
        <v>1</v>
      </c>
      <c r="F156" s="194" t="s">
        <v>407</v>
      </c>
      <c r="G156" s="14"/>
      <c r="H156" s="195">
        <v>92</v>
      </c>
      <c r="I156" s="196"/>
      <c r="J156" s="14"/>
      <c r="K156" s="14"/>
      <c r="L156" s="192"/>
      <c r="M156" s="197"/>
      <c r="N156" s="198"/>
      <c r="O156" s="198"/>
      <c r="P156" s="198"/>
      <c r="Q156" s="198"/>
      <c r="R156" s="198"/>
      <c r="S156" s="198"/>
      <c r="T156" s="19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193" t="s">
        <v>147</v>
      </c>
      <c r="AU156" s="193" t="s">
        <v>146</v>
      </c>
      <c r="AV156" s="14" t="s">
        <v>146</v>
      </c>
      <c r="AW156" s="14" t="s">
        <v>30</v>
      </c>
      <c r="AX156" s="14" t="s">
        <v>73</v>
      </c>
      <c r="AY156" s="193" t="s">
        <v>137</v>
      </c>
    </row>
    <row r="157" s="15" customFormat="1">
      <c r="A157" s="15"/>
      <c r="B157" s="200"/>
      <c r="C157" s="15"/>
      <c r="D157" s="185" t="s">
        <v>147</v>
      </c>
      <c r="E157" s="201" t="s">
        <v>1</v>
      </c>
      <c r="F157" s="202" t="s">
        <v>152</v>
      </c>
      <c r="G157" s="15"/>
      <c r="H157" s="203">
        <v>216.59999999999999</v>
      </c>
      <c r="I157" s="204"/>
      <c r="J157" s="15"/>
      <c r="K157" s="15"/>
      <c r="L157" s="200"/>
      <c r="M157" s="205"/>
      <c r="N157" s="206"/>
      <c r="O157" s="206"/>
      <c r="P157" s="206"/>
      <c r="Q157" s="206"/>
      <c r="R157" s="206"/>
      <c r="S157" s="206"/>
      <c r="T157" s="20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01" t="s">
        <v>147</v>
      </c>
      <c r="AU157" s="201" t="s">
        <v>146</v>
      </c>
      <c r="AV157" s="15" t="s">
        <v>145</v>
      </c>
      <c r="AW157" s="15" t="s">
        <v>30</v>
      </c>
      <c r="AX157" s="15" t="s">
        <v>73</v>
      </c>
      <c r="AY157" s="201" t="s">
        <v>137</v>
      </c>
    </row>
    <row r="158" s="14" customFormat="1">
      <c r="A158" s="14"/>
      <c r="B158" s="192"/>
      <c r="C158" s="14"/>
      <c r="D158" s="185" t="s">
        <v>147</v>
      </c>
      <c r="E158" s="193" t="s">
        <v>1</v>
      </c>
      <c r="F158" s="194" t="s">
        <v>408</v>
      </c>
      <c r="G158" s="14"/>
      <c r="H158" s="195">
        <v>227.43000000000001</v>
      </c>
      <c r="I158" s="196"/>
      <c r="J158" s="14"/>
      <c r="K158" s="14"/>
      <c r="L158" s="192"/>
      <c r="M158" s="197"/>
      <c r="N158" s="198"/>
      <c r="O158" s="198"/>
      <c r="P158" s="198"/>
      <c r="Q158" s="198"/>
      <c r="R158" s="198"/>
      <c r="S158" s="198"/>
      <c r="T158" s="19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193" t="s">
        <v>147</v>
      </c>
      <c r="AU158" s="193" t="s">
        <v>146</v>
      </c>
      <c r="AV158" s="14" t="s">
        <v>146</v>
      </c>
      <c r="AW158" s="14" t="s">
        <v>30</v>
      </c>
      <c r="AX158" s="14" t="s">
        <v>73</v>
      </c>
      <c r="AY158" s="193" t="s">
        <v>137</v>
      </c>
    </row>
    <row r="159" s="15" customFormat="1">
      <c r="A159" s="15"/>
      <c r="B159" s="200"/>
      <c r="C159" s="15"/>
      <c r="D159" s="185" t="s">
        <v>147</v>
      </c>
      <c r="E159" s="201" t="s">
        <v>1</v>
      </c>
      <c r="F159" s="202" t="s">
        <v>152</v>
      </c>
      <c r="G159" s="15"/>
      <c r="H159" s="203">
        <v>227.43000000000001</v>
      </c>
      <c r="I159" s="204"/>
      <c r="J159" s="15"/>
      <c r="K159" s="15"/>
      <c r="L159" s="200"/>
      <c r="M159" s="205"/>
      <c r="N159" s="206"/>
      <c r="O159" s="206"/>
      <c r="P159" s="206"/>
      <c r="Q159" s="206"/>
      <c r="R159" s="206"/>
      <c r="S159" s="206"/>
      <c r="T159" s="20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01" t="s">
        <v>147</v>
      </c>
      <c r="AU159" s="201" t="s">
        <v>146</v>
      </c>
      <c r="AV159" s="15" t="s">
        <v>145</v>
      </c>
      <c r="AW159" s="15" t="s">
        <v>30</v>
      </c>
      <c r="AX159" s="15" t="s">
        <v>80</v>
      </c>
      <c r="AY159" s="201" t="s">
        <v>137</v>
      </c>
    </row>
    <row r="160" s="2" customFormat="1" ht="16.5" customHeight="1">
      <c r="A160" s="37"/>
      <c r="B160" s="170"/>
      <c r="C160" s="208" t="s">
        <v>138</v>
      </c>
      <c r="D160" s="208" t="s">
        <v>169</v>
      </c>
      <c r="E160" s="209" t="s">
        <v>176</v>
      </c>
      <c r="F160" s="210" t="s">
        <v>177</v>
      </c>
      <c r="G160" s="211" t="s">
        <v>166</v>
      </c>
      <c r="H160" s="212">
        <v>227.43000000000001</v>
      </c>
      <c r="I160" s="213"/>
      <c r="J160" s="214">
        <f>ROUND(I160*H160,2)</f>
        <v>0</v>
      </c>
      <c r="K160" s="210" t="s">
        <v>144</v>
      </c>
      <c r="L160" s="215"/>
      <c r="M160" s="216" t="s">
        <v>1</v>
      </c>
      <c r="N160" s="217" t="s">
        <v>39</v>
      </c>
      <c r="O160" s="76"/>
      <c r="P160" s="180">
        <f>O160*H160</f>
        <v>0</v>
      </c>
      <c r="Q160" s="180">
        <v>0</v>
      </c>
      <c r="R160" s="180">
        <f>Q160*H160</f>
        <v>0</v>
      </c>
      <c r="S160" s="180">
        <v>0</v>
      </c>
      <c r="T160" s="18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2" t="s">
        <v>167</v>
      </c>
      <c r="AT160" s="182" t="s">
        <v>169</v>
      </c>
      <c r="AU160" s="182" t="s">
        <v>146</v>
      </c>
      <c r="AY160" s="18" t="s">
        <v>137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8" t="s">
        <v>146</v>
      </c>
      <c r="BK160" s="183">
        <f>ROUND(I160*H160,2)</f>
        <v>0</v>
      </c>
      <c r="BL160" s="18" t="s">
        <v>145</v>
      </c>
      <c r="BM160" s="182" t="s">
        <v>8</v>
      </c>
    </row>
    <row r="161" s="13" customFormat="1">
      <c r="A161" s="13"/>
      <c r="B161" s="184"/>
      <c r="C161" s="13"/>
      <c r="D161" s="185" t="s">
        <v>147</v>
      </c>
      <c r="E161" s="186" t="s">
        <v>1</v>
      </c>
      <c r="F161" s="187" t="s">
        <v>178</v>
      </c>
      <c r="G161" s="13"/>
      <c r="H161" s="186" t="s">
        <v>1</v>
      </c>
      <c r="I161" s="188"/>
      <c r="J161" s="13"/>
      <c r="K161" s="13"/>
      <c r="L161" s="184"/>
      <c r="M161" s="189"/>
      <c r="N161" s="190"/>
      <c r="O161" s="190"/>
      <c r="P161" s="190"/>
      <c r="Q161" s="190"/>
      <c r="R161" s="190"/>
      <c r="S161" s="190"/>
      <c r="T161" s="19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86" t="s">
        <v>147</v>
      </c>
      <c r="AU161" s="186" t="s">
        <v>146</v>
      </c>
      <c r="AV161" s="13" t="s">
        <v>80</v>
      </c>
      <c r="AW161" s="13" t="s">
        <v>30</v>
      </c>
      <c r="AX161" s="13" t="s">
        <v>73</v>
      </c>
      <c r="AY161" s="186" t="s">
        <v>137</v>
      </c>
    </row>
    <row r="162" s="13" customFormat="1">
      <c r="A162" s="13"/>
      <c r="B162" s="184"/>
      <c r="C162" s="13"/>
      <c r="D162" s="185" t="s">
        <v>147</v>
      </c>
      <c r="E162" s="186" t="s">
        <v>1</v>
      </c>
      <c r="F162" s="187" t="s">
        <v>148</v>
      </c>
      <c r="G162" s="13"/>
      <c r="H162" s="186" t="s">
        <v>1</v>
      </c>
      <c r="I162" s="188"/>
      <c r="J162" s="13"/>
      <c r="K162" s="13"/>
      <c r="L162" s="184"/>
      <c r="M162" s="189"/>
      <c r="N162" s="190"/>
      <c r="O162" s="190"/>
      <c r="P162" s="190"/>
      <c r="Q162" s="190"/>
      <c r="R162" s="190"/>
      <c r="S162" s="190"/>
      <c r="T162" s="19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6" t="s">
        <v>147</v>
      </c>
      <c r="AU162" s="186" t="s">
        <v>146</v>
      </c>
      <c r="AV162" s="13" t="s">
        <v>80</v>
      </c>
      <c r="AW162" s="13" t="s">
        <v>30</v>
      </c>
      <c r="AX162" s="13" t="s">
        <v>73</v>
      </c>
      <c r="AY162" s="186" t="s">
        <v>137</v>
      </c>
    </row>
    <row r="163" s="14" customFormat="1">
      <c r="A163" s="14"/>
      <c r="B163" s="192"/>
      <c r="C163" s="14"/>
      <c r="D163" s="185" t="s">
        <v>147</v>
      </c>
      <c r="E163" s="193" t="s">
        <v>1</v>
      </c>
      <c r="F163" s="194" t="s">
        <v>406</v>
      </c>
      <c r="G163" s="14"/>
      <c r="H163" s="195">
        <v>124.59999999999999</v>
      </c>
      <c r="I163" s="196"/>
      <c r="J163" s="14"/>
      <c r="K163" s="14"/>
      <c r="L163" s="192"/>
      <c r="M163" s="197"/>
      <c r="N163" s="198"/>
      <c r="O163" s="198"/>
      <c r="P163" s="198"/>
      <c r="Q163" s="198"/>
      <c r="R163" s="198"/>
      <c r="S163" s="198"/>
      <c r="T163" s="19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193" t="s">
        <v>147</v>
      </c>
      <c r="AU163" s="193" t="s">
        <v>146</v>
      </c>
      <c r="AV163" s="14" t="s">
        <v>146</v>
      </c>
      <c r="AW163" s="14" t="s">
        <v>30</v>
      </c>
      <c r="AX163" s="14" t="s">
        <v>73</v>
      </c>
      <c r="AY163" s="193" t="s">
        <v>137</v>
      </c>
    </row>
    <row r="164" s="13" customFormat="1">
      <c r="A164" s="13"/>
      <c r="B164" s="184"/>
      <c r="C164" s="13"/>
      <c r="D164" s="185" t="s">
        <v>147</v>
      </c>
      <c r="E164" s="186" t="s">
        <v>1</v>
      </c>
      <c r="F164" s="187" t="s">
        <v>150</v>
      </c>
      <c r="G164" s="13"/>
      <c r="H164" s="186" t="s">
        <v>1</v>
      </c>
      <c r="I164" s="188"/>
      <c r="J164" s="13"/>
      <c r="K164" s="13"/>
      <c r="L164" s="184"/>
      <c r="M164" s="189"/>
      <c r="N164" s="190"/>
      <c r="O164" s="190"/>
      <c r="P164" s="190"/>
      <c r="Q164" s="190"/>
      <c r="R164" s="190"/>
      <c r="S164" s="190"/>
      <c r="T164" s="19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6" t="s">
        <v>147</v>
      </c>
      <c r="AU164" s="186" t="s">
        <v>146</v>
      </c>
      <c r="AV164" s="13" t="s">
        <v>80</v>
      </c>
      <c r="AW164" s="13" t="s">
        <v>30</v>
      </c>
      <c r="AX164" s="13" t="s">
        <v>73</v>
      </c>
      <c r="AY164" s="186" t="s">
        <v>137</v>
      </c>
    </row>
    <row r="165" s="14" customFormat="1">
      <c r="A165" s="14"/>
      <c r="B165" s="192"/>
      <c r="C165" s="14"/>
      <c r="D165" s="185" t="s">
        <v>147</v>
      </c>
      <c r="E165" s="193" t="s">
        <v>1</v>
      </c>
      <c r="F165" s="194" t="s">
        <v>407</v>
      </c>
      <c r="G165" s="14"/>
      <c r="H165" s="195">
        <v>92</v>
      </c>
      <c r="I165" s="196"/>
      <c r="J165" s="14"/>
      <c r="K165" s="14"/>
      <c r="L165" s="192"/>
      <c r="M165" s="197"/>
      <c r="N165" s="198"/>
      <c r="O165" s="198"/>
      <c r="P165" s="198"/>
      <c r="Q165" s="198"/>
      <c r="R165" s="198"/>
      <c r="S165" s="198"/>
      <c r="T165" s="19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193" t="s">
        <v>147</v>
      </c>
      <c r="AU165" s="193" t="s">
        <v>146</v>
      </c>
      <c r="AV165" s="14" t="s">
        <v>146</v>
      </c>
      <c r="AW165" s="14" t="s">
        <v>30</v>
      </c>
      <c r="AX165" s="14" t="s">
        <v>73</v>
      </c>
      <c r="AY165" s="193" t="s">
        <v>137</v>
      </c>
    </row>
    <row r="166" s="15" customFormat="1">
      <c r="A166" s="15"/>
      <c r="B166" s="200"/>
      <c r="C166" s="15"/>
      <c r="D166" s="185" t="s">
        <v>147</v>
      </c>
      <c r="E166" s="201" t="s">
        <v>1</v>
      </c>
      <c r="F166" s="202" t="s">
        <v>152</v>
      </c>
      <c r="G166" s="15"/>
      <c r="H166" s="203">
        <v>216.59999999999999</v>
      </c>
      <c r="I166" s="204"/>
      <c r="J166" s="15"/>
      <c r="K166" s="15"/>
      <c r="L166" s="200"/>
      <c r="M166" s="205"/>
      <c r="N166" s="206"/>
      <c r="O166" s="206"/>
      <c r="P166" s="206"/>
      <c r="Q166" s="206"/>
      <c r="R166" s="206"/>
      <c r="S166" s="206"/>
      <c r="T166" s="20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01" t="s">
        <v>147</v>
      </c>
      <c r="AU166" s="201" t="s">
        <v>146</v>
      </c>
      <c r="AV166" s="15" t="s">
        <v>145</v>
      </c>
      <c r="AW166" s="15" t="s">
        <v>30</v>
      </c>
      <c r="AX166" s="15" t="s">
        <v>73</v>
      </c>
      <c r="AY166" s="201" t="s">
        <v>137</v>
      </c>
    </row>
    <row r="167" s="14" customFormat="1">
      <c r="A167" s="14"/>
      <c r="B167" s="192"/>
      <c r="C167" s="14"/>
      <c r="D167" s="185" t="s">
        <v>147</v>
      </c>
      <c r="E167" s="193" t="s">
        <v>1</v>
      </c>
      <c r="F167" s="194" t="s">
        <v>408</v>
      </c>
      <c r="G167" s="14"/>
      <c r="H167" s="195">
        <v>227.43000000000001</v>
      </c>
      <c r="I167" s="196"/>
      <c r="J167" s="14"/>
      <c r="K167" s="14"/>
      <c r="L167" s="192"/>
      <c r="M167" s="197"/>
      <c r="N167" s="198"/>
      <c r="O167" s="198"/>
      <c r="P167" s="198"/>
      <c r="Q167" s="198"/>
      <c r="R167" s="198"/>
      <c r="S167" s="198"/>
      <c r="T167" s="19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193" t="s">
        <v>147</v>
      </c>
      <c r="AU167" s="193" t="s">
        <v>146</v>
      </c>
      <c r="AV167" s="14" t="s">
        <v>146</v>
      </c>
      <c r="AW167" s="14" t="s">
        <v>30</v>
      </c>
      <c r="AX167" s="14" t="s">
        <v>73</v>
      </c>
      <c r="AY167" s="193" t="s">
        <v>137</v>
      </c>
    </row>
    <row r="168" s="15" customFormat="1">
      <c r="A168" s="15"/>
      <c r="B168" s="200"/>
      <c r="C168" s="15"/>
      <c r="D168" s="185" t="s">
        <v>147</v>
      </c>
      <c r="E168" s="201" t="s">
        <v>1</v>
      </c>
      <c r="F168" s="202" t="s">
        <v>152</v>
      </c>
      <c r="G168" s="15"/>
      <c r="H168" s="203">
        <v>227.43000000000001</v>
      </c>
      <c r="I168" s="204"/>
      <c r="J168" s="15"/>
      <c r="K168" s="15"/>
      <c r="L168" s="200"/>
      <c r="M168" s="205"/>
      <c r="N168" s="206"/>
      <c r="O168" s="206"/>
      <c r="P168" s="206"/>
      <c r="Q168" s="206"/>
      <c r="R168" s="206"/>
      <c r="S168" s="206"/>
      <c r="T168" s="20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01" t="s">
        <v>147</v>
      </c>
      <c r="AU168" s="201" t="s">
        <v>146</v>
      </c>
      <c r="AV168" s="15" t="s">
        <v>145</v>
      </c>
      <c r="AW168" s="15" t="s">
        <v>30</v>
      </c>
      <c r="AX168" s="15" t="s">
        <v>80</v>
      </c>
      <c r="AY168" s="201" t="s">
        <v>137</v>
      </c>
    </row>
    <row r="169" s="2" customFormat="1" ht="33" customHeight="1">
      <c r="A169" s="37"/>
      <c r="B169" s="170"/>
      <c r="C169" s="171" t="s">
        <v>179</v>
      </c>
      <c r="D169" s="171" t="s">
        <v>140</v>
      </c>
      <c r="E169" s="172" t="s">
        <v>180</v>
      </c>
      <c r="F169" s="173" t="s">
        <v>181</v>
      </c>
      <c r="G169" s="174" t="s">
        <v>166</v>
      </c>
      <c r="H169" s="175">
        <v>433.19999999999999</v>
      </c>
      <c r="I169" s="176"/>
      <c r="J169" s="177">
        <f>ROUND(I169*H169,2)</f>
        <v>0</v>
      </c>
      <c r="K169" s="173" t="s">
        <v>144</v>
      </c>
      <c r="L169" s="38"/>
      <c r="M169" s="178" t="s">
        <v>1</v>
      </c>
      <c r="N169" s="179" t="s">
        <v>39</v>
      </c>
      <c r="O169" s="76"/>
      <c r="P169" s="180">
        <f>O169*H169</f>
        <v>0</v>
      </c>
      <c r="Q169" s="180">
        <v>0</v>
      </c>
      <c r="R169" s="180">
        <f>Q169*H169</f>
        <v>0</v>
      </c>
      <c r="S169" s="180">
        <v>0</v>
      </c>
      <c r="T169" s="18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2" t="s">
        <v>145</v>
      </c>
      <c r="AT169" s="182" t="s">
        <v>140</v>
      </c>
      <c r="AU169" s="182" t="s">
        <v>146</v>
      </c>
      <c r="AY169" s="18" t="s">
        <v>137</v>
      </c>
      <c r="BE169" s="183">
        <f>IF(N169="základní",J169,0)</f>
        <v>0</v>
      </c>
      <c r="BF169" s="183">
        <f>IF(N169="snížená",J169,0)</f>
        <v>0</v>
      </c>
      <c r="BG169" s="183">
        <f>IF(N169="zákl. přenesená",J169,0)</f>
        <v>0</v>
      </c>
      <c r="BH169" s="183">
        <f>IF(N169="sníž. přenesená",J169,0)</f>
        <v>0</v>
      </c>
      <c r="BI169" s="183">
        <f>IF(N169="nulová",J169,0)</f>
        <v>0</v>
      </c>
      <c r="BJ169" s="18" t="s">
        <v>146</v>
      </c>
      <c r="BK169" s="183">
        <f>ROUND(I169*H169,2)</f>
        <v>0</v>
      </c>
      <c r="BL169" s="18" t="s">
        <v>145</v>
      </c>
      <c r="BM169" s="182" t="s">
        <v>182</v>
      </c>
    </row>
    <row r="170" s="13" customFormat="1">
      <c r="A170" s="13"/>
      <c r="B170" s="184"/>
      <c r="C170" s="13"/>
      <c r="D170" s="185" t="s">
        <v>147</v>
      </c>
      <c r="E170" s="186" t="s">
        <v>1</v>
      </c>
      <c r="F170" s="187" t="s">
        <v>183</v>
      </c>
      <c r="G170" s="13"/>
      <c r="H170" s="186" t="s">
        <v>1</v>
      </c>
      <c r="I170" s="188"/>
      <c r="J170" s="13"/>
      <c r="K170" s="13"/>
      <c r="L170" s="184"/>
      <c r="M170" s="189"/>
      <c r="N170" s="190"/>
      <c r="O170" s="190"/>
      <c r="P170" s="190"/>
      <c r="Q170" s="190"/>
      <c r="R170" s="190"/>
      <c r="S170" s="190"/>
      <c r="T170" s="19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86" t="s">
        <v>147</v>
      </c>
      <c r="AU170" s="186" t="s">
        <v>146</v>
      </c>
      <c r="AV170" s="13" t="s">
        <v>80</v>
      </c>
      <c r="AW170" s="13" t="s">
        <v>30</v>
      </c>
      <c r="AX170" s="13" t="s">
        <v>73</v>
      </c>
      <c r="AY170" s="186" t="s">
        <v>137</v>
      </c>
    </row>
    <row r="171" s="13" customFormat="1">
      <c r="A171" s="13"/>
      <c r="B171" s="184"/>
      <c r="C171" s="13"/>
      <c r="D171" s="185" t="s">
        <v>147</v>
      </c>
      <c r="E171" s="186" t="s">
        <v>1</v>
      </c>
      <c r="F171" s="187" t="s">
        <v>148</v>
      </c>
      <c r="G171" s="13"/>
      <c r="H171" s="186" t="s">
        <v>1</v>
      </c>
      <c r="I171" s="188"/>
      <c r="J171" s="13"/>
      <c r="K171" s="13"/>
      <c r="L171" s="184"/>
      <c r="M171" s="189"/>
      <c r="N171" s="190"/>
      <c r="O171" s="190"/>
      <c r="P171" s="190"/>
      <c r="Q171" s="190"/>
      <c r="R171" s="190"/>
      <c r="S171" s="190"/>
      <c r="T171" s="19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6" t="s">
        <v>147</v>
      </c>
      <c r="AU171" s="186" t="s">
        <v>146</v>
      </c>
      <c r="AV171" s="13" t="s">
        <v>80</v>
      </c>
      <c r="AW171" s="13" t="s">
        <v>30</v>
      </c>
      <c r="AX171" s="13" t="s">
        <v>73</v>
      </c>
      <c r="AY171" s="186" t="s">
        <v>137</v>
      </c>
    </row>
    <row r="172" s="14" customFormat="1">
      <c r="A172" s="14"/>
      <c r="B172" s="192"/>
      <c r="C172" s="14"/>
      <c r="D172" s="185" t="s">
        <v>147</v>
      </c>
      <c r="E172" s="193" t="s">
        <v>1</v>
      </c>
      <c r="F172" s="194" t="s">
        <v>409</v>
      </c>
      <c r="G172" s="14"/>
      <c r="H172" s="195">
        <v>249.19999999999999</v>
      </c>
      <c r="I172" s="196"/>
      <c r="J172" s="14"/>
      <c r="K172" s="14"/>
      <c r="L172" s="192"/>
      <c r="M172" s="197"/>
      <c r="N172" s="198"/>
      <c r="O172" s="198"/>
      <c r="P172" s="198"/>
      <c r="Q172" s="198"/>
      <c r="R172" s="198"/>
      <c r="S172" s="198"/>
      <c r="T172" s="19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193" t="s">
        <v>147</v>
      </c>
      <c r="AU172" s="193" t="s">
        <v>146</v>
      </c>
      <c r="AV172" s="14" t="s">
        <v>146</v>
      </c>
      <c r="AW172" s="14" t="s">
        <v>30</v>
      </c>
      <c r="AX172" s="14" t="s">
        <v>73</v>
      </c>
      <c r="AY172" s="193" t="s">
        <v>137</v>
      </c>
    </row>
    <row r="173" s="13" customFormat="1">
      <c r="A173" s="13"/>
      <c r="B173" s="184"/>
      <c r="C173" s="13"/>
      <c r="D173" s="185" t="s">
        <v>147</v>
      </c>
      <c r="E173" s="186" t="s">
        <v>1</v>
      </c>
      <c r="F173" s="187" t="s">
        <v>150</v>
      </c>
      <c r="G173" s="13"/>
      <c r="H173" s="186" t="s">
        <v>1</v>
      </c>
      <c r="I173" s="188"/>
      <c r="J173" s="13"/>
      <c r="K173" s="13"/>
      <c r="L173" s="184"/>
      <c r="M173" s="189"/>
      <c r="N173" s="190"/>
      <c r="O173" s="190"/>
      <c r="P173" s="190"/>
      <c r="Q173" s="190"/>
      <c r="R173" s="190"/>
      <c r="S173" s="190"/>
      <c r="T173" s="19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6" t="s">
        <v>147</v>
      </c>
      <c r="AU173" s="186" t="s">
        <v>146</v>
      </c>
      <c r="AV173" s="13" t="s">
        <v>80</v>
      </c>
      <c r="AW173" s="13" t="s">
        <v>30</v>
      </c>
      <c r="AX173" s="13" t="s">
        <v>73</v>
      </c>
      <c r="AY173" s="186" t="s">
        <v>137</v>
      </c>
    </row>
    <row r="174" s="14" customFormat="1">
      <c r="A174" s="14"/>
      <c r="B174" s="192"/>
      <c r="C174" s="14"/>
      <c r="D174" s="185" t="s">
        <v>147</v>
      </c>
      <c r="E174" s="193" t="s">
        <v>1</v>
      </c>
      <c r="F174" s="194" t="s">
        <v>410</v>
      </c>
      <c r="G174" s="14"/>
      <c r="H174" s="195">
        <v>184</v>
      </c>
      <c r="I174" s="196"/>
      <c r="J174" s="14"/>
      <c r="K174" s="14"/>
      <c r="L174" s="192"/>
      <c r="M174" s="197"/>
      <c r="N174" s="198"/>
      <c r="O174" s="198"/>
      <c r="P174" s="198"/>
      <c r="Q174" s="198"/>
      <c r="R174" s="198"/>
      <c r="S174" s="198"/>
      <c r="T174" s="19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193" t="s">
        <v>147</v>
      </c>
      <c r="AU174" s="193" t="s">
        <v>146</v>
      </c>
      <c r="AV174" s="14" t="s">
        <v>146</v>
      </c>
      <c r="AW174" s="14" t="s">
        <v>30</v>
      </c>
      <c r="AX174" s="14" t="s">
        <v>73</v>
      </c>
      <c r="AY174" s="193" t="s">
        <v>137</v>
      </c>
    </row>
    <row r="175" s="15" customFormat="1">
      <c r="A175" s="15"/>
      <c r="B175" s="200"/>
      <c r="C175" s="15"/>
      <c r="D175" s="185" t="s">
        <v>147</v>
      </c>
      <c r="E175" s="201" t="s">
        <v>1</v>
      </c>
      <c r="F175" s="202" t="s">
        <v>152</v>
      </c>
      <c r="G175" s="15"/>
      <c r="H175" s="203">
        <v>433.19999999999999</v>
      </c>
      <c r="I175" s="204"/>
      <c r="J175" s="15"/>
      <c r="K175" s="15"/>
      <c r="L175" s="200"/>
      <c r="M175" s="205"/>
      <c r="N175" s="206"/>
      <c r="O175" s="206"/>
      <c r="P175" s="206"/>
      <c r="Q175" s="206"/>
      <c r="R175" s="206"/>
      <c r="S175" s="206"/>
      <c r="T175" s="207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01" t="s">
        <v>147</v>
      </c>
      <c r="AU175" s="201" t="s">
        <v>146</v>
      </c>
      <c r="AV175" s="15" t="s">
        <v>145</v>
      </c>
      <c r="AW175" s="15" t="s">
        <v>30</v>
      </c>
      <c r="AX175" s="15" t="s">
        <v>80</v>
      </c>
      <c r="AY175" s="201" t="s">
        <v>137</v>
      </c>
    </row>
    <row r="176" s="2" customFormat="1" ht="33" customHeight="1">
      <c r="A176" s="37"/>
      <c r="B176" s="170"/>
      <c r="C176" s="171" t="s">
        <v>167</v>
      </c>
      <c r="D176" s="171" t="s">
        <v>140</v>
      </c>
      <c r="E176" s="172" t="s">
        <v>186</v>
      </c>
      <c r="F176" s="173" t="s">
        <v>187</v>
      </c>
      <c r="G176" s="174" t="s">
        <v>143</v>
      </c>
      <c r="H176" s="175">
        <v>11.550000000000001</v>
      </c>
      <c r="I176" s="176"/>
      <c r="J176" s="177">
        <f>ROUND(I176*H176,2)</f>
        <v>0</v>
      </c>
      <c r="K176" s="173" t="s">
        <v>144</v>
      </c>
      <c r="L176" s="38"/>
      <c r="M176" s="178" t="s">
        <v>1</v>
      </c>
      <c r="N176" s="179" t="s">
        <v>39</v>
      </c>
      <c r="O176" s="76"/>
      <c r="P176" s="180">
        <f>O176*H176</f>
        <v>0</v>
      </c>
      <c r="Q176" s="180">
        <v>0</v>
      </c>
      <c r="R176" s="180">
        <f>Q176*H176</f>
        <v>0</v>
      </c>
      <c r="S176" s="180">
        <v>0</v>
      </c>
      <c r="T176" s="18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2" t="s">
        <v>145</v>
      </c>
      <c r="AT176" s="182" t="s">
        <v>140</v>
      </c>
      <c r="AU176" s="182" t="s">
        <v>146</v>
      </c>
      <c r="AY176" s="18" t="s">
        <v>137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8" t="s">
        <v>146</v>
      </c>
      <c r="BK176" s="183">
        <f>ROUND(I176*H176,2)</f>
        <v>0</v>
      </c>
      <c r="BL176" s="18" t="s">
        <v>145</v>
      </c>
      <c r="BM176" s="182" t="s">
        <v>188</v>
      </c>
    </row>
    <row r="177" s="13" customFormat="1">
      <c r="A177" s="13"/>
      <c r="B177" s="184"/>
      <c r="C177" s="13"/>
      <c r="D177" s="185" t="s">
        <v>147</v>
      </c>
      <c r="E177" s="186" t="s">
        <v>1</v>
      </c>
      <c r="F177" s="187" t="s">
        <v>178</v>
      </c>
      <c r="G177" s="13"/>
      <c r="H177" s="186" t="s">
        <v>1</v>
      </c>
      <c r="I177" s="188"/>
      <c r="J177" s="13"/>
      <c r="K177" s="13"/>
      <c r="L177" s="184"/>
      <c r="M177" s="189"/>
      <c r="N177" s="190"/>
      <c r="O177" s="190"/>
      <c r="P177" s="190"/>
      <c r="Q177" s="190"/>
      <c r="R177" s="190"/>
      <c r="S177" s="190"/>
      <c r="T177" s="19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6" t="s">
        <v>147</v>
      </c>
      <c r="AU177" s="186" t="s">
        <v>146</v>
      </c>
      <c r="AV177" s="13" t="s">
        <v>80</v>
      </c>
      <c r="AW177" s="13" t="s">
        <v>30</v>
      </c>
      <c r="AX177" s="13" t="s">
        <v>73</v>
      </c>
      <c r="AY177" s="186" t="s">
        <v>137</v>
      </c>
    </row>
    <row r="178" s="13" customFormat="1">
      <c r="A178" s="13"/>
      <c r="B178" s="184"/>
      <c r="C178" s="13"/>
      <c r="D178" s="185" t="s">
        <v>147</v>
      </c>
      <c r="E178" s="186" t="s">
        <v>1</v>
      </c>
      <c r="F178" s="187" t="s">
        <v>148</v>
      </c>
      <c r="G178" s="13"/>
      <c r="H178" s="186" t="s">
        <v>1</v>
      </c>
      <c r="I178" s="188"/>
      <c r="J178" s="13"/>
      <c r="K178" s="13"/>
      <c r="L178" s="184"/>
      <c r="M178" s="189"/>
      <c r="N178" s="190"/>
      <c r="O178" s="190"/>
      <c r="P178" s="190"/>
      <c r="Q178" s="190"/>
      <c r="R178" s="190"/>
      <c r="S178" s="190"/>
      <c r="T178" s="19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6" t="s">
        <v>147</v>
      </c>
      <c r="AU178" s="186" t="s">
        <v>146</v>
      </c>
      <c r="AV178" s="13" t="s">
        <v>80</v>
      </c>
      <c r="AW178" s="13" t="s">
        <v>30</v>
      </c>
      <c r="AX178" s="13" t="s">
        <v>73</v>
      </c>
      <c r="AY178" s="186" t="s">
        <v>137</v>
      </c>
    </row>
    <row r="179" s="14" customFormat="1">
      <c r="A179" s="14"/>
      <c r="B179" s="192"/>
      <c r="C179" s="14"/>
      <c r="D179" s="185" t="s">
        <v>147</v>
      </c>
      <c r="E179" s="193" t="s">
        <v>1</v>
      </c>
      <c r="F179" s="194" t="s">
        <v>411</v>
      </c>
      <c r="G179" s="14"/>
      <c r="H179" s="195">
        <v>7.3499999999999996</v>
      </c>
      <c r="I179" s="196"/>
      <c r="J179" s="14"/>
      <c r="K179" s="14"/>
      <c r="L179" s="192"/>
      <c r="M179" s="197"/>
      <c r="N179" s="198"/>
      <c r="O179" s="198"/>
      <c r="P179" s="198"/>
      <c r="Q179" s="198"/>
      <c r="R179" s="198"/>
      <c r="S179" s="198"/>
      <c r="T179" s="19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193" t="s">
        <v>147</v>
      </c>
      <c r="AU179" s="193" t="s">
        <v>146</v>
      </c>
      <c r="AV179" s="14" t="s">
        <v>146</v>
      </c>
      <c r="AW179" s="14" t="s">
        <v>30</v>
      </c>
      <c r="AX179" s="14" t="s">
        <v>73</v>
      </c>
      <c r="AY179" s="193" t="s">
        <v>137</v>
      </c>
    </row>
    <row r="180" s="13" customFormat="1">
      <c r="A180" s="13"/>
      <c r="B180" s="184"/>
      <c r="C180" s="13"/>
      <c r="D180" s="185" t="s">
        <v>147</v>
      </c>
      <c r="E180" s="186" t="s">
        <v>1</v>
      </c>
      <c r="F180" s="187" t="s">
        <v>150</v>
      </c>
      <c r="G180" s="13"/>
      <c r="H180" s="186" t="s">
        <v>1</v>
      </c>
      <c r="I180" s="188"/>
      <c r="J180" s="13"/>
      <c r="K180" s="13"/>
      <c r="L180" s="184"/>
      <c r="M180" s="189"/>
      <c r="N180" s="190"/>
      <c r="O180" s="190"/>
      <c r="P180" s="190"/>
      <c r="Q180" s="190"/>
      <c r="R180" s="190"/>
      <c r="S180" s="190"/>
      <c r="T180" s="19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6" t="s">
        <v>147</v>
      </c>
      <c r="AU180" s="186" t="s">
        <v>146</v>
      </c>
      <c r="AV180" s="13" t="s">
        <v>80</v>
      </c>
      <c r="AW180" s="13" t="s">
        <v>30</v>
      </c>
      <c r="AX180" s="13" t="s">
        <v>73</v>
      </c>
      <c r="AY180" s="186" t="s">
        <v>137</v>
      </c>
    </row>
    <row r="181" s="14" customFormat="1">
      <c r="A181" s="14"/>
      <c r="B181" s="192"/>
      <c r="C181" s="14"/>
      <c r="D181" s="185" t="s">
        <v>147</v>
      </c>
      <c r="E181" s="193" t="s">
        <v>1</v>
      </c>
      <c r="F181" s="194" t="s">
        <v>412</v>
      </c>
      <c r="G181" s="14"/>
      <c r="H181" s="195">
        <v>4.2000000000000002</v>
      </c>
      <c r="I181" s="196"/>
      <c r="J181" s="14"/>
      <c r="K181" s="14"/>
      <c r="L181" s="192"/>
      <c r="M181" s="197"/>
      <c r="N181" s="198"/>
      <c r="O181" s="198"/>
      <c r="P181" s="198"/>
      <c r="Q181" s="198"/>
      <c r="R181" s="198"/>
      <c r="S181" s="198"/>
      <c r="T181" s="19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193" t="s">
        <v>147</v>
      </c>
      <c r="AU181" s="193" t="s">
        <v>146</v>
      </c>
      <c r="AV181" s="14" t="s">
        <v>146</v>
      </c>
      <c r="AW181" s="14" t="s">
        <v>30</v>
      </c>
      <c r="AX181" s="14" t="s">
        <v>73</v>
      </c>
      <c r="AY181" s="193" t="s">
        <v>137</v>
      </c>
    </row>
    <row r="182" s="15" customFormat="1">
      <c r="A182" s="15"/>
      <c r="B182" s="200"/>
      <c r="C182" s="15"/>
      <c r="D182" s="185" t="s">
        <v>147</v>
      </c>
      <c r="E182" s="201" t="s">
        <v>1</v>
      </c>
      <c r="F182" s="202" t="s">
        <v>152</v>
      </c>
      <c r="G182" s="15"/>
      <c r="H182" s="203">
        <v>11.550000000000001</v>
      </c>
      <c r="I182" s="204"/>
      <c r="J182" s="15"/>
      <c r="K182" s="15"/>
      <c r="L182" s="200"/>
      <c r="M182" s="205"/>
      <c r="N182" s="206"/>
      <c r="O182" s="206"/>
      <c r="P182" s="206"/>
      <c r="Q182" s="206"/>
      <c r="R182" s="206"/>
      <c r="S182" s="206"/>
      <c r="T182" s="207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01" t="s">
        <v>147</v>
      </c>
      <c r="AU182" s="201" t="s">
        <v>146</v>
      </c>
      <c r="AV182" s="15" t="s">
        <v>145</v>
      </c>
      <c r="AW182" s="15" t="s">
        <v>30</v>
      </c>
      <c r="AX182" s="15" t="s">
        <v>80</v>
      </c>
      <c r="AY182" s="201" t="s">
        <v>137</v>
      </c>
    </row>
    <row r="183" s="12" customFormat="1" ht="22.8" customHeight="1">
      <c r="A183" s="12"/>
      <c r="B183" s="157"/>
      <c r="C183" s="12"/>
      <c r="D183" s="158" t="s">
        <v>72</v>
      </c>
      <c r="E183" s="168" t="s">
        <v>191</v>
      </c>
      <c r="F183" s="168" t="s">
        <v>192</v>
      </c>
      <c r="G183" s="12"/>
      <c r="H183" s="12"/>
      <c r="I183" s="160"/>
      <c r="J183" s="169">
        <f>BK183</f>
        <v>0</v>
      </c>
      <c r="K183" s="12"/>
      <c r="L183" s="157"/>
      <c r="M183" s="162"/>
      <c r="N183" s="163"/>
      <c r="O183" s="163"/>
      <c r="P183" s="164">
        <f>SUM(P184:P192)</f>
        <v>0</v>
      </c>
      <c r="Q183" s="163"/>
      <c r="R183" s="164">
        <f>SUM(R184:R192)</f>
        <v>0</v>
      </c>
      <c r="S183" s="163"/>
      <c r="T183" s="165">
        <f>SUM(T184:T192)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58" t="s">
        <v>80</v>
      </c>
      <c r="AT183" s="166" t="s">
        <v>72</v>
      </c>
      <c r="AU183" s="166" t="s">
        <v>80</v>
      </c>
      <c r="AY183" s="158" t="s">
        <v>137</v>
      </c>
      <c r="BK183" s="167">
        <f>SUM(BK184:BK192)</f>
        <v>0</v>
      </c>
    </row>
    <row r="184" s="2" customFormat="1" ht="33" customHeight="1">
      <c r="A184" s="37"/>
      <c r="B184" s="170"/>
      <c r="C184" s="171" t="s">
        <v>191</v>
      </c>
      <c r="D184" s="171" t="s">
        <v>140</v>
      </c>
      <c r="E184" s="172" t="s">
        <v>193</v>
      </c>
      <c r="F184" s="173" t="s">
        <v>194</v>
      </c>
      <c r="G184" s="174" t="s">
        <v>143</v>
      </c>
      <c r="H184" s="175">
        <v>20.52</v>
      </c>
      <c r="I184" s="176"/>
      <c r="J184" s="177">
        <f>ROUND(I184*H184,2)</f>
        <v>0</v>
      </c>
      <c r="K184" s="173" t="s">
        <v>144</v>
      </c>
      <c r="L184" s="38"/>
      <c r="M184" s="178" t="s">
        <v>1</v>
      </c>
      <c r="N184" s="179" t="s">
        <v>39</v>
      </c>
      <c r="O184" s="76"/>
      <c r="P184" s="180">
        <f>O184*H184</f>
        <v>0</v>
      </c>
      <c r="Q184" s="180">
        <v>0</v>
      </c>
      <c r="R184" s="180">
        <f>Q184*H184</f>
        <v>0</v>
      </c>
      <c r="S184" s="180">
        <v>0</v>
      </c>
      <c r="T184" s="18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2" t="s">
        <v>145</v>
      </c>
      <c r="AT184" s="182" t="s">
        <v>140</v>
      </c>
      <c r="AU184" s="182" t="s">
        <v>146</v>
      </c>
      <c r="AY184" s="18" t="s">
        <v>137</v>
      </c>
      <c r="BE184" s="183">
        <f>IF(N184="základní",J184,0)</f>
        <v>0</v>
      </c>
      <c r="BF184" s="183">
        <f>IF(N184="snížená",J184,0)</f>
        <v>0</v>
      </c>
      <c r="BG184" s="183">
        <f>IF(N184="zákl. přenesená",J184,0)</f>
        <v>0</v>
      </c>
      <c r="BH184" s="183">
        <f>IF(N184="sníž. přenesená",J184,0)</f>
        <v>0</v>
      </c>
      <c r="BI184" s="183">
        <f>IF(N184="nulová",J184,0)</f>
        <v>0</v>
      </c>
      <c r="BJ184" s="18" t="s">
        <v>146</v>
      </c>
      <c r="BK184" s="183">
        <f>ROUND(I184*H184,2)</f>
        <v>0</v>
      </c>
      <c r="BL184" s="18" t="s">
        <v>145</v>
      </c>
      <c r="BM184" s="182" t="s">
        <v>195</v>
      </c>
    </row>
    <row r="185" s="14" customFormat="1">
      <c r="A185" s="14"/>
      <c r="B185" s="192"/>
      <c r="C185" s="14"/>
      <c r="D185" s="185" t="s">
        <v>147</v>
      </c>
      <c r="E185" s="193" t="s">
        <v>1</v>
      </c>
      <c r="F185" s="194" t="s">
        <v>413</v>
      </c>
      <c r="G185" s="14"/>
      <c r="H185" s="195">
        <v>20.52</v>
      </c>
      <c r="I185" s="196"/>
      <c r="J185" s="14"/>
      <c r="K185" s="14"/>
      <c r="L185" s="192"/>
      <c r="M185" s="197"/>
      <c r="N185" s="198"/>
      <c r="O185" s="198"/>
      <c r="P185" s="198"/>
      <c r="Q185" s="198"/>
      <c r="R185" s="198"/>
      <c r="S185" s="198"/>
      <c r="T185" s="19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193" t="s">
        <v>147</v>
      </c>
      <c r="AU185" s="193" t="s">
        <v>146</v>
      </c>
      <c r="AV185" s="14" t="s">
        <v>146</v>
      </c>
      <c r="AW185" s="14" t="s">
        <v>30</v>
      </c>
      <c r="AX185" s="14" t="s">
        <v>73</v>
      </c>
      <c r="AY185" s="193" t="s">
        <v>137</v>
      </c>
    </row>
    <row r="186" s="15" customFormat="1">
      <c r="A186" s="15"/>
      <c r="B186" s="200"/>
      <c r="C186" s="15"/>
      <c r="D186" s="185" t="s">
        <v>147</v>
      </c>
      <c r="E186" s="201" t="s">
        <v>1</v>
      </c>
      <c r="F186" s="202" t="s">
        <v>152</v>
      </c>
      <c r="G186" s="15"/>
      <c r="H186" s="203">
        <v>20.52</v>
      </c>
      <c r="I186" s="204"/>
      <c r="J186" s="15"/>
      <c r="K186" s="15"/>
      <c r="L186" s="200"/>
      <c r="M186" s="205"/>
      <c r="N186" s="206"/>
      <c r="O186" s="206"/>
      <c r="P186" s="206"/>
      <c r="Q186" s="206"/>
      <c r="R186" s="206"/>
      <c r="S186" s="206"/>
      <c r="T186" s="207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01" t="s">
        <v>147</v>
      </c>
      <c r="AU186" s="201" t="s">
        <v>146</v>
      </c>
      <c r="AV186" s="15" t="s">
        <v>145</v>
      </c>
      <c r="AW186" s="15" t="s">
        <v>30</v>
      </c>
      <c r="AX186" s="15" t="s">
        <v>80</v>
      </c>
      <c r="AY186" s="201" t="s">
        <v>137</v>
      </c>
    </row>
    <row r="187" s="2" customFormat="1" ht="33" customHeight="1">
      <c r="A187" s="37"/>
      <c r="B187" s="170"/>
      <c r="C187" s="171" t="s">
        <v>172</v>
      </c>
      <c r="D187" s="171" t="s">
        <v>140</v>
      </c>
      <c r="E187" s="172" t="s">
        <v>197</v>
      </c>
      <c r="F187" s="173" t="s">
        <v>198</v>
      </c>
      <c r="G187" s="174" t="s">
        <v>143</v>
      </c>
      <c r="H187" s="175">
        <v>66.150000000000006</v>
      </c>
      <c r="I187" s="176"/>
      <c r="J187" s="177">
        <f>ROUND(I187*H187,2)</f>
        <v>0</v>
      </c>
      <c r="K187" s="173" t="s">
        <v>144</v>
      </c>
      <c r="L187" s="38"/>
      <c r="M187" s="178" t="s">
        <v>1</v>
      </c>
      <c r="N187" s="179" t="s">
        <v>39</v>
      </c>
      <c r="O187" s="76"/>
      <c r="P187" s="180">
        <f>O187*H187</f>
        <v>0</v>
      </c>
      <c r="Q187" s="180">
        <v>0</v>
      </c>
      <c r="R187" s="180">
        <f>Q187*H187</f>
        <v>0</v>
      </c>
      <c r="S187" s="180">
        <v>0</v>
      </c>
      <c r="T187" s="18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2" t="s">
        <v>145</v>
      </c>
      <c r="AT187" s="182" t="s">
        <v>140</v>
      </c>
      <c r="AU187" s="182" t="s">
        <v>146</v>
      </c>
      <c r="AY187" s="18" t="s">
        <v>137</v>
      </c>
      <c r="BE187" s="183">
        <f>IF(N187="základní",J187,0)</f>
        <v>0</v>
      </c>
      <c r="BF187" s="183">
        <f>IF(N187="snížená",J187,0)</f>
        <v>0</v>
      </c>
      <c r="BG187" s="183">
        <f>IF(N187="zákl. přenesená",J187,0)</f>
        <v>0</v>
      </c>
      <c r="BH187" s="183">
        <f>IF(N187="sníž. přenesená",J187,0)</f>
        <v>0</v>
      </c>
      <c r="BI187" s="183">
        <f>IF(N187="nulová",J187,0)</f>
        <v>0</v>
      </c>
      <c r="BJ187" s="18" t="s">
        <v>146</v>
      </c>
      <c r="BK187" s="183">
        <f>ROUND(I187*H187,2)</f>
        <v>0</v>
      </c>
      <c r="BL187" s="18" t="s">
        <v>145</v>
      </c>
      <c r="BM187" s="182" t="s">
        <v>199</v>
      </c>
    </row>
    <row r="188" s="14" customFormat="1">
      <c r="A188" s="14"/>
      <c r="B188" s="192"/>
      <c r="C188" s="14"/>
      <c r="D188" s="185" t="s">
        <v>147</v>
      </c>
      <c r="E188" s="193" t="s">
        <v>1</v>
      </c>
      <c r="F188" s="194" t="s">
        <v>414</v>
      </c>
      <c r="G188" s="14"/>
      <c r="H188" s="195">
        <v>66.150000000000006</v>
      </c>
      <c r="I188" s="196"/>
      <c r="J188" s="14"/>
      <c r="K188" s="14"/>
      <c r="L188" s="192"/>
      <c r="M188" s="197"/>
      <c r="N188" s="198"/>
      <c r="O188" s="198"/>
      <c r="P188" s="198"/>
      <c r="Q188" s="198"/>
      <c r="R188" s="198"/>
      <c r="S188" s="198"/>
      <c r="T188" s="19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193" t="s">
        <v>147</v>
      </c>
      <c r="AU188" s="193" t="s">
        <v>146</v>
      </c>
      <c r="AV188" s="14" t="s">
        <v>146</v>
      </c>
      <c r="AW188" s="14" t="s">
        <v>30</v>
      </c>
      <c r="AX188" s="14" t="s">
        <v>73</v>
      </c>
      <c r="AY188" s="193" t="s">
        <v>137</v>
      </c>
    </row>
    <row r="189" s="15" customFormat="1">
      <c r="A189" s="15"/>
      <c r="B189" s="200"/>
      <c r="C189" s="15"/>
      <c r="D189" s="185" t="s">
        <v>147</v>
      </c>
      <c r="E189" s="201" t="s">
        <v>1</v>
      </c>
      <c r="F189" s="202" t="s">
        <v>152</v>
      </c>
      <c r="G189" s="15"/>
      <c r="H189" s="203">
        <v>66.150000000000006</v>
      </c>
      <c r="I189" s="204"/>
      <c r="J189" s="15"/>
      <c r="K189" s="15"/>
      <c r="L189" s="200"/>
      <c r="M189" s="205"/>
      <c r="N189" s="206"/>
      <c r="O189" s="206"/>
      <c r="P189" s="206"/>
      <c r="Q189" s="206"/>
      <c r="R189" s="206"/>
      <c r="S189" s="206"/>
      <c r="T189" s="207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01" t="s">
        <v>147</v>
      </c>
      <c r="AU189" s="201" t="s">
        <v>146</v>
      </c>
      <c r="AV189" s="15" t="s">
        <v>145</v>
      </c>
      <c r="AW189" s="15" t="s">
        <v>30</v>
      </c>
      <c r="AX189" s="15" t="s">
        <v>80</v>
      </c>
      <c r="AY189" s="201" t="s">
        <v>137</v>
      </c>
    </row>
    <row r="190" s="2" customFormat="1" ht="33" customHeight="1">
      <c r="A190" s="37"/>
      <c r="B190" s="170"/>
      <c r="C190" s="171" t="s">
        <v>201</v>
      </c>
      <c r="D190" s="171" t="s">
        <v>140</v>
      </c>
      <c r="E190" s="172" t="s">
        <v>202</v>
      </c>
      <c r="F190" s="173" t="s">
        <v>203</v>
      </c>
      <c r="G190" s="174" t="s">
        <v>143</v>
      </c>
      <c r="H190" s="175">
        <v>25.600000000000001</v>
      </c>
      <c r="I190" s="176"/>
      <c r="J190" s="177">
        <f>ROUND(I190*H190,2)</f>
        <v>0</v>
      </c>
      <c r="K190" s="173" t="s">
        <v>144</v>
      </c>
      <c r="L190" s="38"/>
      <c r="M190" s="178" t="s">
        <v>1</v>
      </c>
      <c r="N190" s="179" t="s">
        <v>39</v>
      </c>
      <c r="O190" s="76"/>
      <c r="P190" s="180">
        <f>O190*H190</f>
        <v>0</v>
      </c>
      <c r="Q190" s="180">
        <v>0</v>
      </c>
      <c r="R190" s="180">
        <f>Q190*H190</f>
        <v>0</v>
      </c>
      <c r="S190" s="180">
        <v>0</v>
      </c>
      <c r="T190" s="18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2" t="s">
        <v>145</v>
      </c>
      <c r="AT190" s="182" t="s">
        <v>140</v>
      </c>
      <c r="AU190" s="182" t="s">
        <v>146</v>
      </c>
      <c r="AY190" s="18" t="s">
        <v>137</v>
      </c>
      <c r="BE190" s="183">
        <f>IF(N190="základní",J190,0)</f>
        <v>0</v>
      </c>
      <c r="BF190" s="183">
        <f>IF(N190="snížená",J190,0)</f>
        <v>0</v>
      </c>
      <c r="BG190" s="183">
        <f>IF(N190="zákl. přenesená",J190,0)</f>
        <v>0</v>
      </c>
      <c r="BH190" s="183">
        <f>IF(N190="sníž. přenesená",J190,0)</f>
        <v>0</v>
      </c>
      <c r="BI190" s="183">
        <f>IF(N190="nulová",J190,0)</f>
        <v>0</v>
      </c>
      <c r="BJ190" s="18" t="s">
        <v>146</v>
      </c>
      <c r="BK190" s="183">
        <f>ROUND(I190*H190,2)</f>
        <v>0</v>
      </c>
      <c r="BL190" s="18" t="s">
        <v>145</v>
      </c>
      <c r="BM190" s="182" t="s">
        <v>204</v>
      </c>
    </row>
    <row r="191" s="14" customFormat="1">
      <c r="A191" s="14"/>
      <c r="B191" s="192"/>
      <c r="C191" s="14"/>
      <c r="D191" s="185" t="s">
        <v>147</v>
      </c>
      <c r="E191" s="193" t="s">
        <v>1</v>
      </c>
      <c r="F191" s="194" t="s">
        <v>415</v>
      </c>
      <c r="G191" s="14"/>
      <c r="H191" s="195">
        <v>25.600000000000001</v>
      </c>
      <c r="I191" s="196"/>
      <c r="J191" s="14"/>
      <c r="K191" s="14"/>
      <c r="L191" s="192"/>
      <c r="M191" s="197"/>
      <c r="N191" s="198"/>
      <c r="O191" s="198"/>
      <c r="P191" s="198"/>
      <c r="Q191" s="198"/>
      <c r="R191" s="198"/>
      <c r="S191" s="198"/>
      <c r="T191" s="19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193" t="s">
        <v>147</v>
      </c>
      <c r="AU191" s="193" t="s">
        <v>146</v>
      </c>
      <c r="AV191" s="14" t="s">
        <v>146</v>
      </c>
      <c r="AW191" s="14" t="s">
        <v>30</v>
      </c>
      <c r="AX191" s="14" t="s">
        <v>73</v>
      </c>
      <c r="AY191" s="193" t="s">
        <v>137</v>
      </c>
    </row>
    <row r="192" s="15" customFormat="1">
      <c r="A192" s="15"/>
      <c r="B192" s="200"/>
      <c r="C192" s="15"/>
      <c r="D192" s="185" t="s">
        <v>147</v>
      </c>
      <c r="E192" s="201" t="s">
        <v>1</v>
      </c>
      <c r="F192" s="202" t="s">
        <v>152</v>
      </c>
      <c r="G192" s="15"/>
      <c r="H192" s="203">
        <v>25.600000000000001</v>
      </c>
      <c r="I192" s="204"/>
      <c r="J192" s="15"/>
      <c r="K192" s="15"/>
      <c r="L192" s="200"/>
      <c r="M192" s="205"/>
      <c r="N192" s="206"/>
      <c r="O192" s="206"/>
      <c r="P192" s="206"/>
      <c r="Q192" s="206"/>
      <c r="R192" s="206"/>
      <c r="S192" s="206"/>
      <c r="T192" s="207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01" t="s">
        <v>147</v>
      </c>
      <c r="AU192" s="201" t="s">
        <v>146</v>
      </c>
      <c r="AV192" s="15" t="s">
        <v>145</v>
      </c>
      <c r="AW192" s="15" t="s">
        <v>30</v>
      </c>
      <c r="AX192" s="15" t="s">
        <v>80</v>
      </c>
      <c r="AY192" s="201" t="s">
        <v>137</v>
      </c>
    </row>
    <row r="193" s="12" customFormat="1" ht="22.8" customHeight="1">
      <c r="A193" s="12"/>
      <c r="B193" s="157"/>
      <c r="C193" s="12"/>
      <c r="D193" s="158" t="s">
        <v>72</v>
      </c>
      <c r="E193" s="168" t="s">
        <v>206</v>
      </c>
      <c r="F193" s="168" t="s">
        <v>207</v>
      </c>
      <c r="G193" s="12"/>
      <c r="H193" s="12"/>
      <c r="I193" s="160"/>
      <c r="J193" s="169">
        <f>BK193</f>
        <v>0</v>
      </c>
      <c r="K193" s="12"/>
      <c r="L193" s="157"/>
      <c r="M193" s="162"/>
      <c r="N193" s="163"/>
      <c r="O193" s="163"/>
      <c r="P193" s="164">
        <f>SUM(P194:P197)</f>
        <v>0</v>
      </c>
      <c r="Q193" s="163"/>
      <c r="R193" s="164">
        <f>SUM(R194:R197)</f>
        <v>0</v>
      </c>
      <c r="S193" s="163"/>
      <c r="T193" s="165">
        <f>SUM(T194:T197)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58" t="s">
        <v>80</v>
      </c>
      <c r="AT193" s="166" t="s">
        <v>72</v>
      </c>
      <c r="AU193" s="166" t="s">
        <v>80</v>
      </c>
      <c r="AY193" s="158" t="s">
        <v>137</v>
      </c>
      <c r="BK193" s="167">
        <f>SUM(BK194:BK197)</f>
        <v>0</v>
      </c>
    </row>
    <row r="194" s="2" customFormat="1" ht="37.8" customHeight="1">
      <c r="A194" s="37"/>
      <c r="B194" s="170"/>
      <c r="C194" s="171" t="s">
        <v>8</v>
      </c>
      <c r="D194" s="171" t="s">
        <v>140</v>
      </c>
      <c r="E194" s="172" t="s">
        <v>208</v>
      </c>
      <c r="F194" s="173" t="s">
        <v>209</v>
      </c>
      <c r="G194" s="174" t="s">
        <v>210</v>
      </c>
      <c r="H194" s="175">
        <v>7.077</v>
      </c>
      <c r="I194" s="176"/>
      <c r="J194" s="177">
        <f>ROUND(I194*H194,2)</f>
        <v>0</v>
      </c>
      <c r="K194" s="173" t="s">
        <v>144</v>
      </c>
      <c r="L194" s="38"/>
      <c r="M194" s="178" t="s">
        <v>1</v>
      </c>
      <c r="N194" s="179" t="s">
        <v>39</v>
      </c>
      <c r="O194" s="76"/>
      <c r="P194" s="180">
        <f>O194*H194</f>
        <v>0</v>
      </c>
      <c r="Q194" s="180">
        <v>0</v>
      </c>
      <c r="R194" s="180">
        <f>Q194*H194</f>
        <v>0</v>
      </c>
      <c r="S194" s="180">
        <v>0</v>
      </c>
      <c r="T194" s="18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2" t="s">
        <v>145</v>
      </c>
      <c r="AT194" s="182" t="s">
        <v>140</v>
      </c>
      <c r="AU194" s="182" t="s">
        <v>146</v>
      </c>
      <c r="AY194" s="18" t="s">
        <v>137</v>
      </c>
      <c r="BE194" s="183">
        <f>IF(N194="základní",J194,0)</f>
        <v>0</v>
      </c>
      <c r="BF194" s="183">
        <f>IF(N194="snížená",J194,0)</f>
        <v>0</v>
      </c>
      <c r="BG194" s="183">
        <f>IF(N194="zákl. přenesená",J194,0)</f>
        <v>0</v>
      </c>
      <c r="BH194" s="183">
        <f>IF(N194="sníž. přenesená",J194,0)</f>
        <v>0</v>
      </c>
      <c r="BI194" s="183">
        <f>IF(N194="nulová",J194,0)</f>
        <v>0</v>
      </c>
      <c r="BJ194" s="18" t="s">
        <v>146</v>
      </c>
      <c r="BK194" s="183">
        <f>ROUND(I194*H194,2)</f>
        <v>0</v>
      </c>
      <c r="BL194" s="18" t="s">
        <v>145</v>
      </c>
      <c r="BM194" s="182" t="s">
        <v>211</v>
      </c>
    </row>
    <row r="195" s="2" customFormat="1" ht="37.8" customHeight="1">
      <c r="A195" s="37"/>
      <c r="B195" s="170"/>
      <c r="C195" s="171" t="s">
        <v>212</v>
      </c>
      <c r="D195" s="171" t="s">
        <v>140</v>
      </c>
      <c r="E195" s="172" t="s">
        <v>213</v>
      </c>
      <c r="F195" s="173" t="s">
        <v>214</v>
      </c>
      <c r="G195" s="174" t="s">
        <v>210</v>
      </c>
      <c r="H195" s="175">
        <v>7.077</v>
      </c>
      <c r="I195" s="176"/>
      <c r="J195" s="177">
        <f>ROUND(I195*H195,2)</f>
        <v>0</v>
      </c>
      <c r="K195" s="173" t="s">
        <v>144</v>
      </c>
      <c r="L195" s="38"/>
      <c r="M195" s="178" t="s">
        <v>1</v>
      </c>
      <c r="N195" s="179" t="s">
        <v>39</v>
      </c>
      <c r="O195" s="76"/>
      <c r="P195" s="180">
        <f>O195*H195</f>
        <v>0</v>
      </c>
      <c r="Q195" s="180">
        <v>0</v>
      </c>
      <c r="R195" s="180">
        <f>Q195*H195</f>
        <v>0</v>
      </c>
      <c r="S195" s="180">
        <v>0</v>
      </c>
      <c r="T195" s="18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2" t="s">
        <v>145</v>
      </c>
      <c r="AT195" s="182" t="s">
        <v>140</v>
      </c>
      <c r="AU195" s="182" t="s">
        <v>146</v>
      </c>
      <c r="AY195" s="18" t="s">
        <v>137</v>
      </c>
      <c r="BE195" s="183">
        <f>IF(N195="základní",J195,0)</f>
        <v>0</v>
      </c>
      <c r="BF195" s="183">
        <f>IF(N195="snížená",J195,0)</f>
        <v>0</v>
      </c>
      <c r="BG195" s="183">
        <f>IF(N195="zákl. přenesená",J195,0)</f>
        <v>0</v>
      </c>
      <c r="BH195" s="183">
        <f>IF(N195="sníž. přenesená",J195,0)</f>
        <v>0</v>
      </c>
      <c r="BI195" s="183">
        <f>IF(N195="nulová",J195,0)</f>
        <v>0</v>
      </c>
      <c r="BJ195" s="18" t="s">
        <v>146</v>
      </c>
      <c r="BK195" s="183">
        <f>ROUND(I195*H195,2)</f>
        <v>0</v>
      </c>
      <c r="BL195" s="18" t="s">
        <v>145</v>
      </c>
      <c r="BM195" s="182" t="s">
        <v>215</v>
      </c>
    </row>
    <row r="196" s="2" customFormat="1" ht="44.25" customHeight="1">
      <c r="A196" s="37"/>
      <c r="B196" s="170"/>
      <c r="C196" s="171" t="s">
        <v>182</v>
      </c>
      <c r="D196" s="171" t="s">
        <v>140</v>
      </c>
      <c r="E196" s="172" t="s">
        <v>216</v>
      </c>
      <c r="F196" s="173" t="s">
        <v>217</v>
      </c>
      <c r="G196" s="174" t="s">
        <v>210</v>
      </c>
      <c r="H196" s="175">
        <v>7.077</v>
      </c>
      <c r="I196" s="176"/>
      <c r="J196" s="177">
        <f>ROUND(I196*H196,2)</f>
        <v>0</v>
      </c>
      <c r="K196" s="173" t="s">
        <v>144</v>
      </c>
      <c r="L196" s="38"/>
      <c r="M196" s="178" t="s">
        <v>1</v>
      </c>
      <c r="N196" s="179" t="s">
        <v>39</v>
      </c>
      <c r="O196" s="76"/>
      <c r="P196" s="180">
        <f>O196*H196</f>
        <v>0</v>
      </c>
      <c r="Q196" s="180">
        <v>0</v>
      </c>
      <c r="R196" s="180">
        <f>Q196*H196</f>
        <v>0</v>
      </c>
      <c r="S196" s="180">
        <v>0</v>
      </c>
      <c r="T196" s="18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2" t="s">
        <v>145</v>
      </c>
      <c r="AT196" s="182" t="s">
        <v>140</v>
      </c>
      <c r="AU196" s="182" t="s">
        <v>146</v>
      </c>
      <c r="AY196" s="18" t="s">
        <v>137</v>
      </c>
      <c r="BE196" s="183">
        <f>IF(N196="základní",J196,0)</f>
        <v>0</v>
      </c>
      <c r="BF196" s="183">
        <f>IF(N196="snížená",J196,0)</f>
        <v>0</v>
      </c>
      <c r="BG196" s="183">
        <f>IF(N196="zákl. přenesená",J196,0)</f>
        <v>0</v>
      </c>
      <c r="BH196" s="183">
        <f>IF(N196="sníž. přenesená",J196,0)</f>
        <v>0</v>
      </c>
      <c r="BI196" s="183">
        <f>IF(N196="nulová",J196,0)</f>
        <v>0</v>
      </c>
      <c r="BJ196" s="18" t="s">
        <v>146</v>
      </c>
      <c r="BK196" s="183">
        <f>ROUND(I196*H196,2)</f>
        <v>0</v>
      </c>
      <c r="BL196" s="18" t="s">
        <v>145</v>
      </c>
      <c r="BM196" s="182" t="s">
        <v>218</v>
      </c>
    </row>
    <row r="197" s="2" customFormat="1" ht="44.25" customHeight="1">
      <c r="A197" s="37"/>
      <c r="B197" s="170"/>
      <c r="C197" s="171" t="s">
        <v>219</v>
      </c>
      <c r="D197" s="171" t="s">
        <v>140</v>
      </c>
      <c r="E197" s="172" t="s">
        <v>220</v>
      </c>
      <c r="F197" s="173" t="s">
        <v>221</v>
      </c>
      <c r="G197" s="174" t="s">
        <v>210</v>
      </c>
      <c r="H197" s="175">
        <v>7.077</v>
      </c>
      <c r="I197" s="176"/>
      <c r="J197" s="177">
        <f>ROUND(I197*H197,2)</f>
        <v>0</v>
      </c>
      <c r="K197" s="173" t="s">
        <v>144</v>
      </c>
      <c r="L197" s="38"/>
      <c r="M197" s="178" t="s">
        <v>1</v>
      </c>
      <c r="N197" s="179" t="s">
        <v>39</v>
      </c>
      <c r="O197" s="76"/>
      <c r="P197" s="180">
        <f>O197*H197</f>
        <v>0</v>
      </c>
      <c r="Q197" s="180">
        <v>0</v>
      </c>
      <c r="R197" s="180">
        <f>Q197*H197</f>
        <v>0</v>
      </c>
      <c r="S197" s="180">
        <v>0</v>
      </c>
      <c r="T197" s="18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82" t="s">
        <v>145</v>
      </c>
      <c r="AT197" s="182" t="s">
        <v>140</v>
      </c>
      <c r="AU197" s="182" t="s">
        <v>146</v>
      </c>
      <c r="AY197" s="18" t="s">
        <v>137</v>
      </c>
      <c r="BE197" s="183">
        <f>IF(N197="základní",J197,0)</f>
        <v>0</v>
      </c>
      <c r="BF197" s="183">
        <f>IF(N197="snížená",J197,0)</f>
        <v>0</v>
      </c>
      <c r="BG197" s="183">
        <f>IF(N197="zákl. přenesená",J197,0)</f>
        <v>0</v>
      </c>
      <c r="BH197" s="183">
        <f>IF(N197="sníž. přenesená",J197,0)</f>
        <v>0</v>
      </c>
      <c r="BI197" s="183">
        <f>IF(N197="nulová",J197,0)</f>
        <v>0</v>
      </c>
      <c r="BJ197" s="18" t="s">
        <v>146</v>
      </c>
      <c r="BK197" s="183">
        <f>ROUND(I197*H197,2)</f>
        <v>0</v>
      </c>
      <c r="BL197" s="18" t="s">
        <v>145</v>
      </c>
      <c r="BM197" s="182" t="s">
        <v>222</v>
      </c>
    </row>
    <row r="198" s="12" customFormat="1" ht="22.8" customHeight="1">
      <c r="A198" s="12"/>
      <c r="B198" s="157"/>
      <c r="C198" s="12"/>
      <c r="D198" s="158" t="s">
        <v>72</v>
      </c>
      <c r="E198" s="168" t="s">
        <v>223</v>
      </c>
      <c r="F198" s="168" t="s">
        <v>224</v>
      </c>
      <c r="G198" s="12"/>
      <c r="H198" s="12"/>
      <c r="I198" s="160"/>
      <c r="J198" s="169">
        <f>BK198</f>
        <v>0</v>
      </c>
      <c r="K198" s="12"/>
      <c r="L198" s="157"/>
      <c r="M198" s="162"/>
      <c r="N198" s="163"/>
      <c r="O198" s="163"/>
      <c r="P198" s="164">
        <f>P199</f>
        <v>0</v>
      </c>
      <c r="Q198" s="163"/>
      <c r="R198" s="164">
        <f>R199</f>
        <v>0</v>
      </c>
      <c r="S198" s="163"/>
      <c r="T198" s="165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58" t="s">
        <v>80</v>
      </c>
      <c r="AT198" s="166" t="s">
        <v>72</v>
      </c>
      <c r="AU198" s="166" t="s">
        <v>80</v>
      </c>
      <c r="AY198" s="158" t="s">
        <v>137</v>
      </c>
      <c r="BK198" s="167">
        <f>BK199</f>
        <v>0</v>
      </c>
    </row>
    <row r="199" s="2" customFormat="1" ht="55.5" customHeight="1">
      <c r="A199" s="37"/>
      <c r="B199" s="170"/>
      <c r="C199" s="171" t="s">
        <v>188</v>
      </c>
      <c r="D199" s="171" t="s">
        <v>140</v>
      </c>
      <c r="E199" s="172" t="s">
        <v>225</v>
      </c>
      <c r="F199" s="173" t="s">
        <v>226</v>
      </c>
      <c r="G199" s="174" t="s">
        <v>210</v>
      </c>
      <c r="H199" s="175">
        <v>2.081</v>
      </c>
      <c r="I199" s="176"/>
      <c r="J199" s="177">
        <f>ROUND(I199*H199,2)</f>
        <v>0</v>
      </c>
      <c r="K199" s="173" t="s">
        <v>144</v>
      </c>
      <c r="L199" s="38"/>
      <c r="M199" s="178" t="s">
        <v>1</v>
      </c>
      <c r="N199" s="179" t="s">
        <v>39</v>
      </c>
      <c r="O199" s="76"/>
      <c r="P199" s="180">
        <f>O199*H199</f>
        <v>0</v>
      </c>
      <c r="Q199" s="180">
        <v>0</v>
      </c>
      <c r="R199" s="180">
        <f>Q199*H199</f>
        <v>0</v>
      </c>
      <c r="S199" s="180">
        <v>0</v>
      </c>
      <c r="T199" s="18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2" t="s">
        <v>145</v>
      </c>
      <c r="AT199" s="182" t="s">
        <v>140</v>
      </c>
      <c r="AU199" s="182" t="s">
        <v>146</v>
      </c>
      <c r="AY199" s="18" t="s">
        <v>137</v>
      </c>
      <c r="BE199" s="183">
        <f>IF(N199="základní",J199,0)</f>
        <v>0</v>
      </c>
      <c r="BF199" s="183">
        <f>IF(N199="snížená",J199,0)</f>
        <v>0</v>
      </c>
      <c r="BG199" s="183">
        <f>IF(N199="zákl. přenesená",J199,0)</f>
        <v>0</v>
      </c>
      <c r="BH199" s="183">
        <f>IF(N199="sníž. přenesená",J199,0)</f>
        <v>0</v>
      </c>
      <c r="BI199" s="183">
        <f>IF(N199="nulová",J199,0)</f>
        <v>0</v>
      </c>
      <c r="BJ199" s="18" t="s">
        <v>146</v>
      </c>
      <c r="BK199" s="183">
        <f>ROUND(I199*H199,2)</f>
        <v>0</v>
      </c>
      <c r="BL199" s="18" t="s">
        <v>145</v>
      </c>
      <c r="BM199" s="182" t="s">
        <v>157</v>
      </c>
    </row>
    <row r="200" s="12" customFormat="1" ht="25.92" customHeight="1">
      <c r="A200" s="12"/>
      <c r="B200" s="157"/>
      <c r="C200" s="12"/>
      <c r="D200" s="158" t="s">
        <v>72</v>
      </c>
      <c r="E200" s="159" t="s">
        <v>227</v>
      </c>
      <c r="F200" s="159" t="s">
        <v>228</v>
      </c>
      <c r="G200" s="12"/>
      <c r="H200" s="12"/>
      <c r="I200" s="160"/>
      <c r="J200" s="161">
        <f>BK200</f>
        <v>0</v>
      </c>
      <c r="K200" s="12"/>
      <c r="L200" s="157"/>
      <c r="M200" s="162"/>
      <c r="N200" s="163"/>
      <c r="O200" s="163"/>
      <c r="P200" s="164">
        <f>P201+P220+P257+P273</f>
        <v>0</v>
      </c>
      <c r="Q200" s="163"/>
      <c r="R200" s="164">
        <f>R201+R220+R257+R273</f>
        <v>0</v>
      </c>
      <c r="S200" s="163"/>
      <c r="T200" s="165">
        <f>T201+T220+T257+T273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58" t="s">
        <v>146</v>
      </c>
      <c r="AT200" s="166" t="s">
        <v>72</v>
      </c>
      <c r="AU200" s="166" t="s">
        <v>73</v>
      </c>
      <c r="AY200" s="158" t="s">
        <v>137</v>
      </c>
      <c r="BK200" s="167">
        <f>BK201+BK220+BK257+BK273</f>
        <v>0</v>
      </c>
    </row>
    <row r="201" s="12" customFormat="1" ht="22.8" customHeight="1">
      <c r="A201" s="12"/>
      <c r="B201" s="157"/>
      <c r="C201" s="12"/>
      <c r="D201" s="158" t="s">
        <v>72</v>
      </c>
      <c r="E201" s="168" t="s">
        <v>229</v>
      </c>
      <c r="F201" s="168" t="s">
        <v>230</v>
      </c>
      <c r="G201" s="12"/>
      <c r="H201" s="12"/>
      <c r="I201" s="160"/>
      <c r="J201" s="169">
        <f>BK201</f>
        <v>0</v>
      </c>
      <c r="K201" s="12"/>
      <c r="L201" s="157"/>
      <c r="M201" s="162"/>
      <c r="N201" s="163"/>
      <c r="O201" s="163"/>
      <c r="P201" s="164">
        <f>SUM(P202:P219)</f>
        <v>0</v>
      </c>
      <c r="Q201" s="163"/>
      <c r="R201" s="164">
        <f>SUM(R202:R219)</f>
        <v>0</v>
      </c>
      <c r="S201" s="163"/>
      <c r="T201" s="165">
        <f>SUM(T202:T219)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158" t="s">
        <v>146</v>
      </c>
      <c r="AT201" s="166" t="s">
        <v>72</v>
      </c>
      <c r="AU201" s="166" t="s">
        <v>80</v>
      </c>
      <c r="AY201" s="158" t="s">
        <v>137</v>
      </c>
      <c r="BK201" s="167">
        <f>SUM(BK202:BK219)</f>
        <v>0</v>
      </c>
    </row>
    <row r="202" s="2" customFormat="1" ht="24.15" customHeight="1">
      <c r="A202" s="37"/>
      <c r="B202" s="170"/>
      <c r="C202" s="171" t="s">
        <v>231</v>
      </c>
      <c r="D202" s="171" t="s">
        <v>140</v>
      </c>
      <c r="E202" s="172" t="s">
        <v>232</v>
      </c>
      <c r="F202" s="173" t="s">
        <v>233</v>
      </c>
      <c r="G202" s="174" t="s">
        <v>166</v>
      </c>
      <c r="H202" s="175">
        <v>79.200000000000003</v>
      </c>
      <c r="I202" s="176"/>
      <c r="J202" s="177">
        <f>ROUND(I202*H202,2)</f>
        <v>0</v>
      </c>
      <c r="K202" s="173" t="s">
        <v>144</v>
      </c>
      <c r="L202" s="38"/>
      <c r="M202" s="178" t="s">
        <v>1</v>
      </c>
      <c r="N202" s="179" t="s">
        <v>39</v>
      </c>
      <c r="O202" s="76"/>
      <c r="P202" s="180">
        <f>O202*H202</f>
        <v>0</v>
      </c>
      <c r="Q202" s="180">
        <v>0</v>
      </c>
      <c r="R202" s="180">
        <f>Q202*H202</f>
        <v>0</v>
      </c>
      <c r="S202" s="180">
        <v>0</v>
      </c>
      <c r="T202" s="18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2" t="s">
        <v>188</v>
      </c>
      <c r="AT202" s="182" t="s">
        <v>140</v>
      </c>
      <c r="AU202" s="182" t="s">
        <v>146</v>
      </c>
      <c r="AY202" s="18" t="s">
        <v>137</v>
      </c>
      <c r="BE202" s="183">
        <f>IF(N202="základní",J202,0)</f>
        <v>0</v>
      </c>
      <c r="BF202" s="183">
        <f>IF(N202="snížená",J202,0)</f>
        <v>0</v>
      </c>
      <c r="BG202" s="183">
        <f>IF(N202="zákl. přenesená",J202,0)</f>
        <v>0</v>
      </c>
      <c r="BH202" s="183">
        <f>IF(N202="sníž. přenesená",J202,0)</f>
        <v>0</v>
      </c>
      <c r="BI202" s="183">
        <f>IF(N202="nulová",J202,0)</f>
        <v>0</v>
      </c>
      <c r="BJ202" s="18" t="s">
        <v>146</v>
      </c>
      <c r="BK202" s="183">
        <f>ROUND(I202*H202,2)</f>
        <v>0</v>
      </c>
      <c r="BL202" s="18" t="s">
        <v>188</v>
      </c>
      <c r="BM202" s="182" t="s">
        <v>234</v>
      </c>
    </row>
    <row r="203" s="14" customFormat="1">
      <c r="A203" s="14"/>
      <c r="B203" s="192"/>
      <c r="C203" s="14"/>
      <c r="D203" s="185" t="s">
        <v>147</v>
      </c>
      <c r="E203" s="193" t="s">
        <v>1</v>
      </c>
      <c r="F203" s="194" t="s">
        <v>416</v>
      </c>
      <c r="G203" s="14"/>
      <c r="H203" s="195">
        <v>79.200000000000003</v>
      </c>
      <c r="I203" s="196"/>
      <c r="J203" s="14"/>
      <c r="K203" s="14"/>
      <c r="L203" s="192"/>
      <c r="M203" s="197"/>
      <c r="N203" s="198"/>
      <c r="O203" s="198"/>
      <c r="P203" s="198"/>
      <c r="Q203" s="198"/>
      <c r="R203" s="198"/>
      <c r="S203" s="198"/>
      <c r="T203" s="19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193" t="s">
        <v>147</v>
      </c>
      <c r="AU203" s="193" t="s">
        <v>146</v>
      </c>
      <c r="AV203" s="14" t="s">
        <v>146</v>
      </c>
      <c r="AW203" s="14" t="s">
        <v>30</v>
      </c>
      <c r="AX203" s="14" t="s">
        <v>73</v>
      </c>
      <c r="AY203" s="193" t="s">
        <v>137</v>
      </c>
    </row>
    <row r="204" s="15" customFormat="1">
      <c r="A204" s="15"/>
      <c r="B204" s="200"/>
      <c r="C204" s="15"/>
      <c r="D204" s="185" t="s">
        <v>147</v>
      </c>
      <c r="E204" s="201" t="s">
        <v>1</v>
      </c>
      <c r="F204" s="202" t="s">
        <v>152</v>
      </c>
      <c r="G204" s="15"/>
      <c r="H204" s="203">
        <v>79.200000000000003</v>
      </c>
      <c r="I204" s="204"/>
      <c r="J204" s="15"/>
      <c r="K204" s="15"/>
      <c r="L204" s="200"/>
      <c r="M204" s="205"/>
      <c r="N204" s="206"/>
      <c r="O204" s="206"/>
      <c r="P204" s="206"/>
      <c r="Q204" s="206"/>
      <c r="R204" s="206"/>
      <c r="S204" s="206"/>
      <c r="T204" s="207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01" t="s">
        <v>147</v>
      </c>
      <c r="AU204" s="201" t="s">
        <v>146</v>
      </c>
      <c r="AV204" s="15" t="s">
        <v>145</v>
      </c>
      <c r="AW204" s="15" t="s">
        <v>30</v>
      </c>
      <c r="AX204" s="15" t="s">
        <v>80</v>
      </c>
      <c r="AY204" s="201" t="s">
        <v>137</v>
      </c>
    </row>
    <row r="205" s="2" customFormat="1" ht="24.15" customHeight="1">
      <c r="A205" s="37"/>
      <c r="B205" s="170"/>
      <c r="C205" s="171" t="s">
        <v>195</v>
      </c>
      <c r="D205" s="171" t="s">
        <v>140</v>
      </c>
      <c r="E205" s="172" t="s">
        <v>236</v>
      </c>
      <c r="F205" s="173" t="s">
        <v>237</v>
      </c>
      <c r="G205" s="174" t="s">
        <v>166</v>
      </c>
      <c r="H205" s="175">
        <v>70</v>
      </c>
      <c r="I205" s="176"/>
      <c r="J205" s="177">
        <f>ROUND(I205*H205,2)</f>
        <v>0</v>
      </c>
      <c r="K205" s="173" t="s">
        <v>144</v>
      </c>
      <c r="L205" s="38"/>
      <c r="M205" s="178" t="s">
        <v>1</v>
      </c>
      <c r="N205" s="179" t="s">
        <v>39</v>
      </c>
      <c r="O205" s="76"/>
      <c r="P205" s="180">
        <f>O205*H205</f>
        <v>0</v>
      </c>
      <c r="Q205" s="180">
        <v>0</v>
      </c>
      <c r="R205" s="180">
        <f>Q205*H205</f>
        <v>0</v>
      </c>
      <c r="S205" s="180">
        <v>0</v>
      </c>
      <c r="T205" s="18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2" t="s">
        <v>188</v>
      </c>
      <c r="AT205" s="182" t="s">
        <v>140</v>
      </c>
      <c r="AU205" s="182" t="s">
        <v>146</v>
      </c>
      <c r="AY205" s="18" t="s">
        <v>137</v>
      </c>
      <c r="BE205" s="183">
        <f>IF(N205="základní",J205,0)</f>
        <v>0</v>
      </c>
      <c r="BF205" s="183">
        <f>IF(N205="snížená",J205,0)</f>
        <v>0</v>
      </c>
      <c r="BG205" s="183">
        <f>IF(N205="zákl. přenesená",J205,0)</f>
        <v>0</v>
      </c>
      <c r="BH205" s="183">
        <f>IF(N205="sníž. přenesená",J205,0)</f>
        <v>0</v>
      </c>
      <c r="BI205" s="183">
        <f>IF(N205="nulová",J205,0)</f>
        <v>0</v>
      </c>
      <c r="BJ205" s="18" t="s">
        <v>146</v>
      </c>
      <c r="BK205" s="183">
        <f>ROUND(I205*H205,2)</f>
        <v>0</v>
      </c>
      <c r="BL205" s="18" t="s">
        <v>188</v>
      </c>
      <c r="BM205" s="182" t="s">
        <v>238</v>
      </c>
    </row>
    <row r="206" s="2" customFormat="1" ht="24.15" customHeight="1">
      <c r="A206" s="37"/>
      <c r="B206" s="170"/>
      <c r="C206" s="208" t="s">
        <v>239</v>
      </c>
      <c r="D206" s="208" t="s">
        <v>169</v>
      </c>
      <c r="E206" s="209" t="s">
        <v>240</v>
      </c>
      <c r="F206" s="210" t="s">
        <v>241</v>
      </c>
      <c r="G206" s="211" t="s">
        <v>166</v>
      </c>
      <c r="H206" s="212">
        <v>70</v>
      </c>
      <c r="I206" s="213"/>
      <c r="J206" s="214">
        <f>ROUND(I206*H206,2)</f>
        <v>0</v>
      </c>
      <c r="K206" s="210" t="s">
        <v>1</v>
      </c>
      <c r="L206" s="215"/>
      <c r="M206" s="216" t="s">
        <v>1</v>
      </c>
      <c r="N206" s="217" t="s">
        <v>39</v>
      </c>
      <c r="O206" s="76"/>
      <c r="P206" s="180">
        <f>O206*H206</f>
        <v>0</v>
      </c>
      <c r="Q206" s="180">
        <v>0</v>
      </c>
      <c r="R206" s="180">
        <f>Q206*H206</f>
        <v>0</v>
      </c>
      <c r="S206" s="180">
        <v>0</v>
      </c>
      <c r="T206" s="18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82" t="s">
        <v>157</v>
      </c>
      <c r="AT206" s="182" t="s">
        <v>169</v>
      </c>
      <c r="AU206" s="182" t="s">
        <v>146</v>
      </c>
      <c r="AY206" s="18" t="s">
        <v>137</v>
      </c>
      <c r="BE206" s="183">
        <f>IF(N206="základní",J206,0)</f>
        <v>0</v>
      </c>
      <c r="BF206" s="183">
        <f>IF(N206="snížená",J206,0)</f>
        <v>0</v>
      </c>
      <c r="BG206" s="183">
        <f>IF(N206="zákl. přenesená",J206,0)</f>
        <v>0</v>
      </c>
      <c r="BH206" s="183">
        <f>IF(N206="sníž. přenesená",J206,0)</f>
        <v>0</v>
      </c>
      <c r="BI206" s="183">
        <f>IF(N206="nulová",J206,0)</f>
        <v>0</v>
      </c>
      <c r="BJ206" s="18" t="s">
        <v>146</v>
      </c>
      <c r="BK206" s="183">
        <f>ROUND(I206*H206,2)</f>
        <v>0</v>
      </c>
      <c r="BL206" s="18" t="s">
        <v>188</v>
      </c>
      <c r="BM206" s="182" t="s">
        <v>242</v>
      </c>
    </row>
    <row r="207" s="14" customFormat="1">
      <c r="A207" s="14"/>
      <c r="B207" s="192"/>
      <c r="C207" s="14"/>
      <c r="D207" s="185" t="s">
        <v>147</v>
      </c>
      <c r="E207" s="193" t="s">
        <v>1</v>
      </c>
      <c r="F207" s="194" t="s">
        <v>243</v>
      </c>
      <c r="G207" s="14"/>
      <c r="H207" s="195">
        <v>42</v>
      </c>
      <c r="I207" s="196"/>
      <c r="J207" s="14"/>
      <c r="K207" s="14"/>
      <c r="L207" s="192"/>
      <c r="M207" s="197"/>
      <c r="N207" s="198"/>
      <c r="O207" s="198"/>
      <c r="P207" s="198"/>
      <c r="Q207" s="198"/>
      <c r="R207" s="198"/>
      <c r="S207" s="198"/>
      <c r="T207" s="19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193" t="s">
        <v>147</v>
      </c>
      <c r="AU207" s="193" t="s">
        <v>146</v>
      </c>
      <c r="AV207" s="14" t="s">
        <v>146</v>
      </c>
      <c r="AW207" s="14" t="s">
        <v>30</v>
      </c>
      <c r="AX207" s="14" t="s">
        <v>73</v>
      </c>
      <c r="AY207" s="193" t="s">
        <v>137</v>
      </c>
    </row>
    <row r="208" s="14" customFormat="1">
      <c r="A208" s="14"/>
      <c r="B208" s="192"/>
      <c r="C208" s="14"/>
      <c r="D208" s="185" t="s">
        <v>147</v>
      </c>
      <c r="E208" s="193" t="s">
        <v>1</v>
      </c>
      <c r="F208" s="194" t="s">
        <v>417</v>
      </c>
      <c r="G208" s="14"/>
      <c r="H208" s="195">
        <v>28</v>
      </c>
      <c r="I208" s="196"/>
      <c r="J208" s="14"/>
      <c r="K208" s="14"/>
      <c r="L208" s="192"/>
      <c r="M208" s="197"/>
      <c r="N208" s="198"/>
      <c r="O208" s="198"/>
      <c r="P208" s="198"/>
      <c r="Q208" s="198"/>
      <c r="R208" s="198"/>
      <c r="S208" s="198"/>
      <c r="T208" s="19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193" t="s">
        <v>147</v>
      </c>
      <c r="AU208" s="193" t="s">
        <v>146</v>
      </c>
      <c r="AV208" s="14" t="s">
        <v>146</v>
      </c>
      <c r="AW208" s="14" t="s">
        <v>30</v>
      </c>
      <c r="AX208" s="14" t="s">
        <v>73</v>
      </c>
      <c r="AY208" s="193" t="s">
        <v>137</v>
      </c>
    </row>
    <row r="209" s="15" customFormat="1">
      <c r="A209" s="15"/>
      <c r="B209" s="200"/>
      <c r="C209" s="15"/>
      <c r="D209" s="185" t="s">
        <v>147</v>
      </c>
      <c r="E209" s="201" t="s">
        <v>1</v>
      </c>
      <c r="F209" s="202" t="s">
        <v>152</v>
      </c>
      <c r="G209" s="15"/>
      <c r="H209" s="203">
        <v>70</v>
      </c>
      <c r="I209" s="204"/>
      <c r="J209" s="15"/>
      <c r="K209" s="15"/>
      <c r="L209" s="200"/>
      <c r="M209" s="205"/>
      <c r="N209" s="206"/>
      <c r="O209" s="206"/>
      <c r="P209" s="206"/>
      <c r="Q209" s="206"/>
      <c r="R209" s="206"/>
      <c r="S209" s="206"/>
      <c r="T209" s="207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01" t="s">
        <v>147</v>
      </c>
      <c r="AU209" s="201" t="s">
        <v>146</v>
      </c>
      <c r="AV209" s="15" t="s">
        <v>145</v>
      </c>
      <c r="AW209" s="15" t="s">
        <v>30</v>
      </c>
      <c r="AX209" s="15" t="s">
        <v>80</v>
      </c>
      <c r="AY209" s="201" t="s">
        <v>137</v>
      </c>
    </row>
    <row r="210" s="2" customFormat="1" ht="24.15" customHeight="1">
      <c r="A210" s="37"/>
      <c r="B210" s="170"/>
      <c r="C210" s="208" t="s">
        <v>199</v>
      </c>
      <c r="D210" s="208" t="s">
        <v>169</v>
      </c>
      <c r="E210" s="209" t="s">
        <v>245</v>
      </c>
      <c r="F210" s="210" t="s">
        <v>246</v>
      </c>
      <c r="G210" s="211" t="s">
        <v>247</v>
      </c>
      <c r="H210" s="212">
        <v>56</v>
      </c>
      <c r="I210" s="213"/>
      <c r="J210" s="214">
        <f>ROUND(I210*H210,2)</f>
        <v>0</v>
      </c>
      <c r="K210" s="210" t="s">
        <v>1</v>
      </c>
      <c r="L210" s="215"/>
      <c r="M210" s="216" t="s">
        <v>1</v>
      </c>
      <c r="N210" s="217" t="s">
        <v>39</v>
      </c>
      <c r="O210" s="76"/>
      <c r="P210" s="180">
        <f>O210*H210</f>
        <v>0</v>
      </c>
      <c r="Q210" s="180">
        <v>0</v>
      </c>
      <c r="R210" s="180">
        <f>Q210*H210</f>
        <v>0</v>
      </c>
      <c r="S210" s="180">
        <v>0</v>
      </c>
      <c r="T210" s="18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82" t="s">
        <v>157</v>
      </c>
      <c r="AT210" s="182" t="s">
        <v>169</v>
      </c>
      <c r="AU210" s="182" t="s">
        <v>146</v>
      </c>
      <c r="AY210" s="18" t="s">
        <v>137</v>
      </c>
      <c r="BE210" s="183">
        <f>IF(N210="základní",J210,0)</f>
        <v>0</v>
      </c>
      <c r="BF210" s="183">
        <f>IF(N210="snížená",J210,0)</f>
        <v>0</v>
      </c>
      <c r="BG210" s="183">
        <f>IF(N210="zákl. přenesená",J210,0)</f>
        <v>0</v>
      </c>
      <c r="BH210" s="183">
        <f>IF(N210="sníž. přenesená",J210,0)</f>
        <v>0</v>
      </c>
      <c r="BI210" s="183">
        <f>IF(N210="nulová",J210,0)</f>
        <v>0</v>
      </c>
      <c r="BJ210" s="18" t="s">
        <v>146</v>
      </c>
      <c r="BK210" s="183">
        <f>ROUND(I210*H210,2)</f>
        <v>0</v>
      </c>
      <c r="BL210" s="18" t="s">
        <v>188</v>
      </c>
      <c r="BM210" s="182" t="s">
        <v>248</v>
      </c>
    </row>
    <row r="211" s="14" customFormat="1">
      <c r="A211" s="14"/>
      <c r="B211" s="192"/>
      <c r="C211" s="14"/>
      <c r="D211" s="185" t="s">
        <v>147</v>
      </c>
      <c r="E211" s="193" t="s">
        <v>1</v>
      </c>
      <c r="F211" s="194" t="s">
        <v>249</v>
      </c>
      <c r="G211" s="14"/>
      <c r="H211" s="195">
        <v>24</v>
      </c>
      <c r="I211" s="196"/>
      <c r="J211" s="14"/>
      <c r="K211" s="14"/>
      <c r="L211" s="192"/>
      <c r="M211" s="197"/>
      <c r="N211" s="198"/>
      <c r="O211" s="198"/>
      <c r="P211" s="198"/>
      <c r="Q211" s="198"/>
      <c r="R211" s="198"/>
      <c r="S211" s="198"/>
      <c r="T211" s="19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193" t="s">
        <v>147</v>
      </c>
      <c r="AU211" s="193" t="s">
        <v>146</v>
      </c>
      <c r="AV211" s="14" t="s">
        <v>146</v>
      </c>
      <c r="AW211" s="14" t="s">
        <v>30</v>
      </c>
      <c r="AX211" s="14" t="s">
        <v>73</v>
      </c>
      <c r="AY211" s="193" t="s">
        <v>137</v>
      </c>
    </row>
    <row r="212" s="14" customFormat="1">
      <c r="A212" s="14"/>
      <c r="B212" s="192"/>
      <c r="C212" s="14"/>
      <c r="D212" s="185" t="s">
        <v>147</v>
      </c>
      <c r="E212" s="193" t="s">
        <v>1</v>
      </c>
      <c r="F212" s="194" t="s">
        <v>418</v>
      </c>
      <c r="G212" s="14"/>
      <c r="H212" s="195">
        <v>32</v>
      </c>
      <c r="I212" s="196"/>
      <c r="J212" s="14"/>
      <c r="K212" s="14"/>
      <c r="L212" s="192"/>
      <c r="M212" s="197"/>
      <c r="N212" s="198"/>
      <c r="O212" s="198"/>
      <c r="P212" s="198"/>
      <c r="Q212" s="198"/>
      <c r="R212" s="198"/>
      <c r="S212" s="198"/>
      <c r="T212" s="19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193" t="s">
        <v>147</v>
      </c>
      <c r="AU212" s="193" t="s">
        <v>146</v>
      </c>
      <c r="AV212" s="14" t="s">
        <v>146</v>
      </c>
      <c r="AW212" s="14" t="s">
        <v>30</v>
      </c>
      <c r="AX212" s="14" t="s">
        <v>73</v>
      </c>
      <c r="AY212" s="193" t="s">
        <v>137</v>
      </c>
    </row>
    <row r="213" s="15" customFormat="1">
      <c r="A213" s="15"/>
      <c r="B213" s="200"/>
      <c r="C213" s="15"/>
      <c r="D213" s="185" t="s">
        <v>147</v>
      </c>
      <c r="E213" s="201" t="s">
        <v>1</v>
      </c>
      <c r="F213" s="202" t="s">
        <v>152</v>
      </c>
      <c r="G213" s="15"/>
      <c r="H213" s="203">
        <v>56</v>
      </c>
      <c r="I213" s="204"/>
      <c r="J213" s="15"/>
      <c r="K213" s="15"/>
      <c r="L213" s="200"/>
      <c r="M213" s="205"/>
      <c r="N213" s="206"/>
      <c r="O213" s="206"/>
      <c r="P213" s="206"/>
      <c r="Q213" s="206"/>
      <c r="R213" s="206"/>
      <c r="S213" s="206"/>
      <c r="T213" s="207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01" t="s">
        <v>147</v>
      </c>
      <c r="AU213" s="201" t="s">
        <v>146</v>
      </c>
      <c r="AV213" s="15" t="s">
        <v>145</v>
      </c>
      <c r="AW213" s="15" t="s">
        <v>30</v>
      </c>
      <c r="AX213" s="15" t="s">
        <v>80</v>
      </c>
      <c r="AY213" s="201" t="s">
        <v>137</v>
      </c>
    </row>
    <row r="214" s="2" customFormat="1" ht="37.8" customHeight="1">
      <c r="A214" s="37"/>
      <c r="B214" s="170"/>
      <c r="C214" s="171" t="s">
        <v>7</v>
      </c>
      <c r="D214" s="171" t="s">
        <v>140</v>
      </c>
      <c r="E214" s="172" t="s">
        <v>251</v>
      </c>
      <c r="F214" s="173" t="s">
        <v>252</v>
      </c>
      <c r="G214" s="174" t="s">
        <v>166</v>
      </c>
      <c r="H214" s="175">
        <v>9.1999999999999993</v>
      </c>
      <c r="I214" s="176"/>
      <c r="J214" s="177">
        <f>ROUND(I214*H214,2)</f>
        <v>0</v>
      </c>
      <c r="K214" s="173" t="s">
        <v>144</v>
      </c>
      <c r="L214" s="38"/>
      <c r="M214" s="178" t="s">
        <v>1</v>
      </c>
      <c r="N214" s="179" t="s">
        <v>39</v>
      </c>
      <c r="O214" s="76"/>
      <c r="P214" s="180">
        <f>O214*H214</f>
        <v>0</v>
      </c>
      <c r="Q214" s="180">
        <v>0</v>
      </c>
      <c r="R214" s="180">
        <f>Q214*H214</f>
        <v>0</v>
      </c>
      <c r="S214" s="180">
        <v>0</v>
      </c>
      <c r="T214" s="18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82" t="s">
        <v>188</v>
      </c>
      <c r="AT214" s="182" t="s">
        <v>140</v>
      </c>
      <c r="AU214" s="182" t="s">
        <v>146</v>
      </c>
      <c r="AY214" s="18" t="s">
        <v>137</v>
      </c>
      <c r="BE214" s="183">
        <f>IF(N214="základní",J214,0)</f>
        <v>0</v>
      </c>
      <c r="BF214" s="183">
        <f>IF(N214="snížená",J214,0)</f>
        <v>0</v>
      </c>
      <c r="BG214" s="183">
        <f>IF(N214="zákl. přenesená",J214,0)</f>
        <v>0</v>
      </c>
      <c r="BH214" s="183">
        <f>IF(N214="sníž. přenesená",J214,0)</f>
        <v>0</v>
      </c>
      <c r="BI214" s="183">
        <f>IF(N214="nulová",J214,0)</f>
        <v>0</v>
      </c>
      <c r="BJ214" s="18" t="s">
        <v>146</v>
      </c>
      <c r="BK214" s="183">
        <f>ROUND(I214*H214,2)</f>
        <v>0</v>
      </c>
      <c r="BL214" s="18" t="s">
        <v>188</v>
      </c>
      <c r="BM214" s="182" t="s">
        <v>253</v>
      </c>
    </row>
    <row r="215" s="2" customFormat="1">
      <c r="A215" s="37"/>
      <c r="B215" s="38"/>
      <c r="C215" s="37"/>
      <c r="D215" s="185" t="s">
        <v>254</v>
      </c>
      <c r="E215" s="37"/>
      <c r="F215" s="218" t="s">
        <v>255</v>
      </c>
      <c r="G215" s="37"/>
      <c r="H215" s="37"/>
      <c r="I215" s="219"/>
      <c r="J215" s="37"/>
      <c r="K215" s="37"/>
      <c r="L215" s="38"/>
      <c r="M215" s="220"/>
      <c r="N215" s="221"/>
      <c r="O215" s="76"/>
      <c r="P215" s="76"/>
      <c r="Q215" s="76"/>
      <c r="R215" s="76"/>
      <c r="S215" s="76"/>
      <c r="T215" s="7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8" t="s">
        <v>254</v>
      </c>
      <c r="AU215" s="18" t="s">
        <v>146</v>
      </c>
    </row>
    <row r="216" s="14" customFormat="1">
      <c r="A216" s="14"/>
      <c r="B216" s="192"/>
      <c r="C216" s="14"/>
      <c r="D216" s="185" t="s">
        <v>147</v>
      </c>
      <c r="E216" s="193" t="s">
        <v>1</v>
      </c>
      <c r="F216" s="194" t="s">
        <v>257</v>
      </c>
      <c r="G216" s="14"/>
      <c r="H216" s="195">
        <v>9.1999999999999993</v>
      </c>
      <c r="I216" s="196"/>
      <c r="J216" s="14"/>
      <c r="K216" s="14"/>
      <c r="L216" s="192"/>
      <c r="M216" s="197"/>
      <c r="N216" s="198"/>
      <c r="O216" s="198"/>
      <c r="P216" s="198"/>
      <c r="Q216" s="198"/>
      <c r="R216" s="198"/>
      <c r="S216" s="198"/>
      <c r="T216" s="19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193" t="s">
        <v>147</v>
      </c>
      <c r="AU216" s="193" t="s">
        <v>146</v>
      </c>
      <c r="AV216" s="14" t="s">
        <v>146</v>
      </c>
      <c r="AW216" s="14" t="s">
        <v>30</v>
      </c>
      <c r="AX216" s="14" t="s">
        <v>73</v>
      </c>
      <c r="AY216" s="193" t="s">
        <v>137</v>
      </c>
    </row>
    <row r="217" s="15" customFormat="1">
      <c r="A217" s="15"/>
      <c r="B217" s="200"/>
      <c r="C217" s="15"/>
      <c r="D217" s="185" t="s">
        <v>147</v>
      </c>
      <c r="E217" s="201" t="s">
        <v>1</v>
      </c>
      <c r="F217" s="202" t="s">
        <v>152</v>
      </c>
      <c r="G217" s="15"/>
      <c r="H217" s="203">
        <v>9.1999999999999993</v>
      </c>
      <c r="I217" s="204"/>
      <c r="J217" s="15"/>
      <c r="K217" s="15"/>
      <c r="L217" s="200"/>
      <c r="M217" s="205"/>
      <c r="N217" s="206"/>
      <c r="O217" s="206"/>
      <c r="P217" s="206"/>
      <c r="Q217" s="206"/>
      <c r="R217" s="206"/>
      <c r="S217" s="206"/>
      <c r="T217" s="207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01" t="s">
        <v>147</v>
      </c>
      <c r="AU217" s="201" t="s">
        <v>146</v>
      </c>
      <c r="AV217" s="15" t="s">
        <v>145</v>
      </c>
      <c r="AW217" s="15" t="s">
        <v>30</v>
      </c>
      <c r="AX217" s="15" t="s">
        <v>80</v>
      </c>
      <c r="AY217" s="201" t="s">
        <v>137</v>
      </c>
    </row>
    <row r="218" s="2" customFormat="1" ht="49.05" customHeight="1">
      <c r="A218" s="37"/>
      <c r="B218" s="170"/>
      <c r="C218" s="171" t="s">
        <v>204</v>
      </c>
      <c r="D218" s="171" t="s">
        <v>140</v>
      </c>
      <c r="E218" s="172" t="s">
        <v>259</v>
      </c>
      <c r="F218" s="173" t="s">
        <v>260</v>
      </c>
      <c r="G218" s="174" t="s">
        <v>210</v>
      </c>
      <c r="H218" s="175">
        <v>0.29599999999999999</v>
      </c>
      <c r="I218" s="176"/>
      <c r="J218" s="177">
        <f>ROUND(I218*H218,2)</f>
        <v>0</v>
      </c>
      <c r="K218" s="173" t="s">
        <v>144</v>
      </c>
      <c r="L218" s="38"/>
      <c r="M218" s="178" t="s">
        <v>1</v>
      </c>
      <c r="N218" s="179" t="s">
        <v>39</v>
      </c>
      <c r="O218" s="76"/>
      <c r="P218" s="180">
        <f>O218*H218</f>
        <v>0</v>
      </c>
      <c r="Q218" s="180">
        <v>0</v>
      </c>
      <c r="R218" s="180">
        <f>Q218*H218</f>
        <v>0</v>
      </c>
      <c r="S218" s="180">
        <v>0</v>
      </c>
      <c r="T218" s="18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82" t="s">
        <v>188</v>
      </c>
      <c r="AT218" s="182" t="s">
        <v>140</v>
      </c>
      <c r="AU218" s="182" t="s">
        <v>146</v>
      </c>
      <c r="AY218" s="18" t="s">
        <v>137</v>
      </c>
      <c r="BE218" s="183">
        <f>IF(N218="základní",J218,0)</f>
        <v>0</v>
      </c>
      <c r="BF218" s="183">
        <f>IF(N218="snížená",J218,0)</f>
        <v>0</v>
      </c>
      <c r="BG218" s="183">
        <f>IF(N218="zákl. přenesená",J218,0)</f>
        <v>0</v>
      </c>
      <c r="BH218" s="183">
        <f>IF(N218="sníž. přenesená",J218,0)</f>
        <v>0</v>
      </c>
      <c r="BI218" s="183">
        <f>IF(N218="nulová",J218,0)</f>
        <v>0</v>
      </c>
      <c r="BJ218" s="18" t="s">
        <v>146</v>
      </c>
      <c r="BK218" s="183">
        <f>ROUND(I218*H218,2)</f>
        <v>0</v>
      </c>
      <c r="BL218" s="18" t="s">
        <v>188</v>
      </c>
      <c r="BM218" s="182" t="s">
        <v>261</v>
      </c>
    </row>
    <row r="219" s="2" customFormat="1" ht="49.05" customHeight="1">
      <c r="A219" s="37"/>
      <c r="B219" s="170"/>
      <c r="C219" s="171" t="s">
        <v>262</v>
      </c>
      <c r="D219" s="171" t="s">
        <v>140</v>
      </c>
      <c r="E219" s="172" t="s">
        <v>263</v>
      </c>
      <c r="F219" s="173" t="s">
        <v>264</v>
      </c>
      <c r="G219" s="174" t="s">
        <v>210</v>
      </c>
      <c r="H219" s="175">
        <v>0.29599999999999999</v>
      </c>
      <c r="I219" s="176"/>
      <c r="J219" s="177">
        <f>ROUND(I219*H219,2)</f>
        <v>0</v>
      </c>
      <c r="K219" s="173" t="s">
        <v>144</v>
      </c>
      <c r="L219" s="38"/>
      <c r="M219" s="178" t="s">
        <v>1</v>
      </c>
      <c r="N219" s="179" t="s">
        <v>39</v>
      </c>
      <c r="O219" s="76"/>
      <c r="P219" s="180">
        <f>O219*H219</f>
        <v>0</v>
      </c>
      <c r="Q219" s="180">
        <v>0</v>
      </c>
      <c r="R219" s="180">
        <f>Q219*H219</f>
        <v>0</v>
      </c>
      <c r="S219" s="180">
        <v>0</v>
      </c>
      <c r="T219" s="181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82" t="s">
        <v>188</v>
      </c>
      <c r="AT219" s="182" t="s">
        <v>140</v>
      </c>
      <c r="AU219" s="182" t="s">
        <v>146</v>
      </c>
      <c r="AY219" s="18" t="s">
        <v>137</v>
      </c>
      <c r="BE219" s="183">
        <f>IF(N219="základní",J219,0)</f>
        <v>0</v>
      </c>
      <c r="BF219" s="183">
        <f>IF(N219="snížená",J219,0)</f>
        <v>0</v>
      </c>
      <c r="BG219" s="183">
        <f>IF(N219="zákl. přenesená",J219,0)</f>
        <v>0</v>
      </c>
      <c r="BH219" s="183">
        <f>IF(N219="sníž. přenesená",J219,0)</f>
        <v>0</v>
      </c>
      <c r="BI219" s="183">
        <f>IF(N219="nulová",J219,0)</f>
        <v>0</v>
      </c>
      <c r="BJ219" s="18" t="s">
        <v>146</v>
      </c>
      <c r="BK219" s="183">
        <f>ROUND(I219*H219,2)</f>
        <v>0</v>
      </c>
      <c r="BL219" s="18" t="s">
        <v>188</v>
      </c>
      <c r="BM219" s="182" t="s">
        <v>265</v>
      </c>
    </row>
    <row r="220" s="12" customFormat="1" ht="22.8" customHeight="1">
      <c r="A220" s="12"/>
      <c r="B220" s="157"/>
      <c r="C220" s="12"/>
      <c r="D220" s="158" t="s">
        <v>72</v>
      </c>
      <c r="E220" s="168" t="s">
        <v>266</v>
      </c>
      <c r="F220" s="168" t="s">
        <v>267</v>
      </c>
      <c r="G220" s="12"/>
      <c r="H220" s="12"/>
      <c r="I220" s="160"/>
      <c r="J220" s="169">
        <f>BK220</f>
        <v>0</v>
      </c>
      <c r="K220" s="12"/>
      <c r="L220" s="157"/>
      <c r="M220" s="162"/>
      <c r="N220" s="163"/>
      <c r="O220" s="163"/>
      <c r="P220" s="164">
        <f>SUM(P221:P256)</f>
        <v>0</v>
      </c>
      <c r="Q220" s="163"/>
      <c r="R220" s="164">
        <f>SUM(R221:R256)</f>
        <v>0</v>
      </c>
      <c r="S220" s="163"/>
      <c r="T220" s="165">
        <f>SUM(T221:T256)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158" t="s">
        <v>146</v>
      </c>
      <c r="AT220" s="166" t="s">
        <v>72</v>
      </c>
      <c r="AU220" s="166" t="s">
        <v>80</v>
      </c>
      <c r="AY220" s="158" t="s">
        <v>137</v>
      </c>
      <c r="BK220" s="167">
        <f>SUM(BK221:BK256)</f>
        <v>0</v>
      </c>
    </row>
    <row r="221" s="2" customFormat="1" ht="33" customHeight="1">
      <c r="A221" s="37"/>
      <c r="B221" s="170"/>
      <c r="C221" s="171" t="s">
        <v>211</v>
      </c>
      <c r="D221" s="171" t="s">
        <v>140</v>
      </c>
      <c r="E221" s="172" t="s">
        <v>268</v>
      </c>
      <c r="F221" s="173" t="s">
        <v>269</v>
      </c>
      <c r="G221" s="174" t="s">
        <v>155</v>
      </c>
      <c r="H221" s="175">
        <v>32</v>
      </c>
      <c r="I221" s="176"/>
      <c r="J221" s="177">
        <f>ROUND(I221*H221,2)</f>
        <v>0</v>
      </c>
      <c r="K221" s="173" t="s">
        <v>144</v>
      </c>
      <c r="L221" s="38"/>
      <c r="M221" s="178" t="s">
        <v>1</v>
      </c>
      <c r="N221" s="179" t="s">
        <v>39</v>
      </c>
      <c r="O221" s="76"/>
      <c r="P221" s="180">
        <f>O221*H221</f>
        <v>0</v>
      </c>
      <c r="Q221" s="180">
        <v>0</v>
      </c>
      <c r="R221" s="180">
        <f>Q221*H221</f>
        <v>0</v>
      </c>
      <c r="S221" s="180">
        <v>0</v>
      </c>
      <c r="T221" s="18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82" t="s">
        <v>188</v>
      </c>
      <c r="AT221" s="182" t="s">
        <v>140</v>
      </c>
      <c r="AU221" s="182" t="s">
        <v>146</v>
      </c>
      <c r="AY221" s="18" t="s">
        <v>137</v>
      </c>
      <c r="BE221" s="183">
        <f>IF(N221="základní",J221,0)</f>
        <v>0</v>
      </c>
      <c r="BF221" s="183">
        <f>IF(N221="snížená",J221,0)</f>
        <v>0</v>
      </c>
      <c r="BG221" s="183">
        <f>IF(N221="zákl. přenesená",J221,0)</f>
        <v>0</v>
      </c>
      <c r="BH221" s="183">
        <f>IF(N221="sníž. přenesená",J221,0)</f>
        <v>0</v>
      </c>
      <c r="BI221" s="183">
        <f>IF(N221="nulová",J221,0)</f>
        <v>0</v>
      </c>
      <c r="BJ221" s="18" t="s">
        <v>146</v>
      </c>
      <c r="BK221" s="183">
        <f>ROUND(I221*H221,2)</f>
        <v>0</v>
      </c>
      <c r="BL221" s="18" t="s">
        <v>188</v>
      </c>
      <c r="BM221" s="182" t="s">
        <v>270</v>
      </c>
    </row>
    <row r="222" s="14" customFormat="1">
      <c r="A222" s="14"/>
      <c r="B222" s="192"/>
      <c r="C222" s="14"/>
      <c r="D222" s="185" t="s">
        <v>147</v>
      </c>
      <c r="E222" s="193" t="s">
        <v>1</v>
      </c>
      <c r="F222" s="194" t="s">
        <v>419</v>
      </c>
      <c r="G222" s="14"/>
      <c r="H222" s="195">
        <v>32</v>
      </c>
      <c r="I222" s="196"/>
      <c r="J222" s="14"/>
      <c r="K222" s="14"/>
      <c r="L222" s="192"/>
      <c r="M222" s="197"/>
      <c r="N222" s="198"/>
      <c r="O222" s="198"/>
      <c r="P222" s="198"/>
      <c r="Q222" s="198"/>
      <c r="R222" s="198"/>
      <c r="S222" s="198"/>
      <c r="T222" s="19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193" t="s">
        <v>147</v>
      </c>
      <c r="AU222" s="193" t="s">
        <v>146</v>
      </c>
      <c r="AV222" s="14" t="s">
        <v>146</v>
      </c>
      <c r="AW222" s="14" t="s">
        <v>30</v>
      </c>
      <c r="AX222" s="14" t="s">
        <v>73</v>
      </c>
      <c r="AY222" s="193" t="s">
        <v>137</v>
      </c>
    </row>
    <row r="223" s="15" customFormat="1">
      <c r="A223" s="15"/>
      <c r="B223" s="200"/>
      <c r="C223" s="15"/>
      <c r="D223" s="185" t="s">
        <v>147</v>
      </c>
      <c r="E223" s="201" t="s">
        <v>1</v>
      </c>
      <c r="F223" s="202" t="s">
        <v>152</v>
      </c>
      <c r="G223" s="15"/>
      <c r="H223" s="203">
        <v>32</v>
      </c>
      <c r="I223" s="204"/>
      <c r="J223" s="15"/>
      <c r="K223" s="15"/>
      <c r="L223" s="200"/>
      <c r="M223" s="205"/>
      <c r="N223" s="206"/>
      <c r="O223" s="206"/>
      <c r="P223" s="206"/>
      <c r="Q223" s="206"/>
      <c r="R223" s="206"/>
      <c r="S223" s="206"/>
      <c r="T223" s="207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01" t="s">
        <v>147</v>
      </c>
      <c r="AU223" s="201" t="s">
        <v>146</v>
      </c>
      <c r="AV223" s="15" t="s">
        <v>145</v>
      </c>
      <c r="AW223" s="15" t="s">
        <v>30</v>
      </c>
      <c r="AX223" s="15" t="s">
        <v>80</v>
      </c>
      <c r="AY223" s="201" t="s">
        <v>137</v>
      </c>
    </row>
    <row r="224" s="2" customFormat="1" ht="37.8" customHeight="1">
      <c r="A224" s="37"/>
      <c r="B224" s="170"/>
      <c r="C224" s="171" t="s">
        <v>272</v>
      </c>
      <c r="D224" s="171" t="s">
        <v>140</v>
      </c>
      <c r="E224" s="172" t="s">
        <v>273</v>
      </c>
      <c r="F224" s="173" t="s">
        <v>274</v>
      </c>
      <c r="G224" s="174" t="s">
        <v>155</v>
      </c>
      <c r="H224" s="175">
        <v>28</v>
      </c>
      <c r="I224" s="176"/>
      <c r="J224" s="177">
        <f>ROUND(I224*H224,2)</f>
        <v>0</v>
      </c>
      <c r="K224" s="173" t="s">
        <v>144</v>
      </c>
      <c r="L224" s="38"/>
      <c r="M224" s="178" t="s">
        <v>1</v>
      </c>
      <c r="N224" s="179" t="s">
        <v>39</v>
      </c>
      <c r="O224" s="76"/>
      <c r="P224" s="180">
        <f>O224*H224</f>
        <v>0</v>
      </c>
      <c r="Q224" s="180">
        <v>0</v>
      </c>
      <c r="R224" s="180">
        <f>Q224*H224</f>
        <v>0</v>
      </c>
      <c r="S224" s="180">
        <v>0</v>
      </c>
      <c r="T224" s="181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2" t="s">
        <v>188</v>
      </c>
      <c r="AT224" s="182" t="s">
        <v>140</v>
      </c>
      <c r="AU224" s="182" t="s">
        <v>146</v>
      </c>
      <c r="AY224" s="18" t="s">
        <v>137</v>
      </c>
      <c r="BE224" s="183">
        <f>IF(N224="základní",J224,0)</f>
        <v>0</v>
      </c>
      <c r="BF224" s="183">
        <f>IF(N224="snížená",J224,0)</f>
        <v>0</v>
      </c>
      <c r="BG224" s="183">
        <f>IF(N224="zákl. přenesená",J224,0)</f>
        <v>0</v>
      </c>
      <c r="BH224" s="183">
        <f>IF(N224="sníž. přenesená",J224,0)</f>
        <v>0</v>
      </c>
      <c r="BI224" s="183">
        <f>IF(N224="nulová",J224,0)</f>
        <v>0</v>
      </c>
      <c r="BJ224" s="18" t="s">
        <v>146</v>
      </c>
      <c r="BK224" s="183">
        <f>ROUND(I224*H224,2)</f>
        <v>0</v>
      </c>
      <c r="BL224" s="18" t="s">
        <v>188</v>
      </c>
      <c r="BM224" s="182" t="s">
        <v>275</v>
      </c>
    </row>
    <row r="225" s="2" customFormat="1" ht="37.8" customHeight="1">
      <c r="A225" s="37"/>
      <c r="B225" s="170"/>
      <c r="C225" s="171" t="s">
        <v>215</v>
      </c>
      <c r="D225" s="171" t="s">
        <v>140</v>
      </c>
      <c r="E225" s="172" t="s">
        <v>276</v>
      </c>
      <c r="F225" s="173" t="s">
        <v>277</v>
      </c>
      <c r="G225" s="174" t="s">
        <v>143</v>
      </c>
      <c r="H225" s="175">
        <v>86.670000000000002</v>
      </c>
      <c r="I225" s="176"/>
      <c r="J225" s="177">
        <f>ROUND(I225*H225,2)</f>
        <v>0</v>
      </c>
      <c r="K225" s="173" t="s">
        <v>144</v>
      </c>
      <c r="L225" s="38"/>
      <c r="M225" s="178" t="s">
        <v>1</v>
      </c>
      <c r="N225" s="179" t="s">
        <v>39</v>
      </c>
      <c r="O225" s="76"/>
      <c r="P225" s="180">
        <f>O225*H225</f>
        <v>0</v>
      </c>
      <c r="Q225" s="180">
        <v>0</v>
      </c>
      <c r="R225" s="180">
        <f>Q225*H225</f>
        <v>0</v>
      </c>
      <c r="S225" s="180">
        <v>0</v>
      </c>
      <c r="T225" s="181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82" t="s">
        <v>188</v>
      </c>
      <c r="AT225" s="182" t="s">
        <v>140</v>
      </c>
      <c r="AU225" s="182" t="s">
        <v>146</v>
      </c>
      <c r="AY225" s="18" t="s">
        <v>137</v>
      </c>
      <c r="BE225" s="183">
        <f>IF(N225="základní",J225,0)</f>
        <v>0</v>
      </c>
      <c r="BF225" s="183">
        <f>IF(N225="snížená",J225,0)</f>
        <v>0</v>
      </c>
      <c r="BG225" s="183">
        <f>IF(N225="zákl. přenesená",J225,0)</f>
        <v>0</v>
      </c>
      <c r="BH225" s="183">
        <f>IF(N225="sníž. přenesená",J225,0)</f>
        <v>0</v>
      </c>
      <c r="BI225" s="183">
        <f>IF(N225="nulová",J225,0)</f>
        <v>0</v>
      </c>
      <c r="BJ225" s="18" t="s">
        <v>146</v>
      </c>
      <c r="BK225" s="183">
        <f>ROUND(I225*H225,2)</f>
        <v>0</v>
      </c>
      <c r="BL225" s="18" t="s">
        <v>188</v>
      </c>
      <c r="BM225" s="182" t="s">
        <v>278</v>
      </c>
    </row>
    <row r="226" s="2" customFormat="1">
      <c r="A226" s="37"/>
      <c r="B226" s="38"/>
      <c r="C226" s="37"/>
      <c r="D226" s="185" t="s">
        <v>254</v>
      </c>
      <c r="E226" s="37"/>
      <c r="F226" s="218" t="s">
        <v>279</v>
      </c>
      <c r="G226" s="37"/>
      <c r="H226" s="37"/>
      <c r="I226" s="219"/>
      <c r="J226" s="37"/>
      <c r="K226" s="37"/>
      <c r="L226" s="38"/>
      <c r="M226" s="220"/>
      <c r="N226" s="221"/>
      <c r="O226" s="76"/>
      <c r="P226" s="76"/>
      <c r="Q226" s="76"/>
      <c r="R226" s="76"/>
      <c r="S226" s="76"/>
      <c r="T226" s="7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8" t="s">
        <v>254</v>
      </c>
      <c r="AU226" s="18" t="s">
        <v>146</v>
      </c>
    </row>
    <row r="227" s="2" customFormat="1" ht="24.15" customHeight="1">
      <c r="A227" s="37"/>
      <c r="B227" s="170"/>
      <c r="C227" s="208" t="s">
        <v>280</v>
      </c>
      <c r="D227" s="208" t="s">
        <v>169</v>
      </c>
      <c r="E227" s="209" t="s">
        <v>281</v>
      </c>
      <c r="F227" s="210" t="s">
        <v>282</v>
      </c>
      <c r="G227" s="211" t="s">
        <v>143</v>
      </c>
      <c r="H227" s="212">
        <v>86.670000000000002</v>
      </c>
      <c r="I227" s="213"/>
      <c r="J227" s="214">
        <f>ROUND(I227*H227,2)</f>
        <v>0</v>
      </c>
      <c r="K227" s="210" t="s">
        <v>144</v>
      </c>
      <c r="L227" s="215"/>
      <c r="M227" s="216" t="s">
        <v>1</v>
      </c>
      <c r="N227" s="217" t="s">
        <v>39</v>
      </c>
      <c r="O227" s="76"/>
      <c r="P227" s="180">
        <f>O227*H227</f>
        <v>0</v>
      </c>
      <c r="Q227" s="180">
        <v>0</v>
      </c>
      <c r="R227" s="180">
        <f>Q227*H227</f>
        <v>0</v>
      </c>
      <c r="S227" s="180">
        <v>0</v>
      </c>
      <c r="T227" s="18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82" t="s">
        <v>157</v>
      </c>
      <c r="AT227" s="182" t="s">
        <v>169</v>
      </c>
      <c r="AU227" s="182" t="s">
        <v>146</v>
      </c>
      <c r="AY227" s="18" t="s">
        <v>137</v>
      </c>
      <c r="BE227" s="183">
        <f>IF(N227="základní",J227,0)</f>
        <v>0</v>
      </c>
      <c r="BF227" s="183">
        <f>IF(N227="snížená",J227,0)</f>
        <v>0</v>
      </c>
      <c r="BG227" s="183">
        <f>IF(N227="zákl. přenesená",J227,0)</f>
        <v>0</v>
      </c>
      <c r="BH227" s="183">
        <f>IF(N227="sníž. přenesená",J227,0)</f>
        <v>0</v>
      </c>
      <c r="BI227" s="183">
        <f>IF(N227="nulová",J227,0)</f>
        <v>0</v>
      </c>
      <c r="BJ227" s="18" t="s">
        <v>146</v>
      </c>
      <c r="BK227" s="183">
        <f>ROUND(I227*H227,2)</f>
        <v>0</v>
      </c>
      <c r="BL227" s="18" t="s">
        <v>188</v>
      </c>
      <c r="BM227" s="182" t="s">
        <v>283</v>
      </c>
    </row>
    <row r="228" s="2" customFormat="1" ht="37.8" customHeight="1">
      <c r="A228" s="37"/>
      <c r="B228" s="170"/>
      <c r="C228" s="171" t="s">
        <v>218</v>
      </c>
      <c r="D228" s="171" t="s">
        <v>140</v>
      </c>
      <c r="E228" s="172" t="s">
        <v>284</v>
      </c>
      <c r="F228" s="173" t="s">
        <v>285</v>
      </c>
      <c r="G228" s="174" t="s">
        <v>155</v>
      </c>
      <c r="H228" s="175">
        <v>16</v>
      </c>
      <c r="I228" s="176"/>
      <c r="J228" s="177">
        <f>ROUND(I228*H228,2)</f>
        <v>0</v>
      </c>
      <c r="K228" s="173" t="s">
        <v>144</v>
      </c>
      <c r="L228" s="38"/>
      <c r="M228" s="178" t="s">
        <v>1</v>
      </c>
      <c r="N228" s="179" t="s">
        <v>39</v>
      </c>
      <c r="O228" s="76"/>
      <c r="P228" s="180">
        <f>O228*H228</f>
        <v>0</v>
      </c>
      <c r="Q228" s="180">
        <v>0</v>
      </c>
      <c r="R228" s="180">
        <f>Q228*H228</f>
        <v>0</v>
      </c>
      <c r="S228" s="180">
        <v>0</v>
      </c>
      <c r="T228" s="18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82" t="s">
        <v>188</v>
      </c>
      <c r="AT228" s="182" t="s">
        <v>140</v>
      </c>
      <c r="AU228" s="182" t="s">
        <v>146</v>
      </c>
      <c r="AY228" s="18" t="s">
        <v>137</v>
      </c>
      <c r="BE228" s="183">
        <f>IF(N228="základní",J228,0)</f>
        <v>0</v>
      </c>
      <c r="BF228" s="183">
        <f>IF(N228="snížená",J228,0)</f>
        <v>0</v>
      </c>
      <c r="BG228" s="183">
        <f>IF(N228="zákl. přenesená",J228,0)</f>
        <v>0</v>
      </c>
      <c r="BH228" s="183">
        <f>IF(N228="sníž. přenesená",J228,0)</f>
        <v>0</v>
      </c>
      <c r="BI228" s="183">
        <f>IF(N228="nulová",J228,0)</f>
        <v>0</v>
      </c>
      <c r="BJ228" s="18" t="s">
        <v>146</v>
      </c>
      <c r="BK228" s="183">
        <f>ROUND(I228*H228,2)</f>
        <v>0</v>
      </c>
      <c r="BL228" s="18" t="s">
        <v>188</v>
      </c>
      <c r="BM228" s="182" t="s">
        <v>286</v>
      </c>
    </row>
    <row r="229" s="2" customFormat="1">
      <c r="A229" s="37"/>
      <c r="B229" s="38"/>
      <c r="C229" s="37"/>
      <c r="D229" s="185" t="s">
        <v>254</v>
      </c>
      <c r="E229" s="37"/>
      <c r="F229" s="218" t="s">
        <v>279</v>
      </c>
      <c r="G229" s="37"/>
      <c r="H229" s="37"/>
      <c r="I229" s="219"/>
      <c r="J229" s="37"/>
      <c r="K229" s="37"/>
      <c r="L229" s="38"/>
      <c r="M229" s="220"/>
      <c r="N229" s="221"/>
      <c r="O229" s="76"/>
      <c r="P229" s="76"/>
      <c r="Q229" s="76"/>
      <c r="R229" s="76"/>
      <c r="S229" s="76"/>
      <c r="T229" s="7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8" t="s">
        <v>254</v>
      </c>
      <c r="AU229" s="18" t="s">
        <v>146</v>
      </c>
    </row>
    <row r="230" s="2" customFormat="1" ht="16.5" customHeight="1">
      <c r="A230" s="37"/>
      <c r="B230" s="170"/>
      <c r="C230" s="208" t="s">
        <v>287</v>
      </c>
      <c r="D230" s="208" t="s">
        <v>169</v>
      </c>
      <c r="E230" s="209" t="s">
        <v>288</v>
      </c>
      <c r="F230" s="210" t="s">
        <v>289</v>
      </c>
      <c r="G230" s="211" t="s">
        <v>143</v>
      </c>
      <c r="H230" s="212">
        <v>25.600000000000001</v>
      </c>
      <c r="I230" s="213"/>
      <c r="J230" s="214">
        <f>ROUND(I230*H230,2)</f>
        <v>0</v>
      </c>
      <c r="K230" s="210" t="s">
        <v>144</v>
      </c>
      <c r="L230" s="215"/>
      <c r="M230" s="216" t="s">
        <v>1</v>
      </c>
      <c r="N230" s="217" t="s">
        <v>39</v>
      </c>
      <c r="O230" s="76"/>
      <c r="P230" s="180">
        <f>O230*H230</f>
        <v>0</v>
      </c>
      <c r="Q230" s="180">
        <v>0</v>
      </c>
      <c r="R230" s="180">
        <f>Q230*H230</f>
        <v>0</v>
      </c>
      <c r="S230" s="180">
        <v>0</v>
      </c>
      <c r="T230" s="18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82" t="s">
        <v>157</v>
      </c>
      <c r="AT230" s="182" t="s">
        <v>169</v>
      </c>
      <c r="AU230" s="182" t="s">
        <v>146</v>
      </c>
      <c r="AY230" s="18" t="s">
        <v>137</v>
      </c>
      <c r="BE230" s="183">
        <f>IF(N230="základní",J230,0)</f>
        <v>0</v>
      </c>
      <c r="BF230" s="183">
        <f>IF(N230="snížená",J230,0)</f>
        <v>0</v>
      </c>
      <c r="BG230" s="183">
        <f>IF(N230="zákl. přenesená",J230,0)</f>
        <v>0</v>
      </c>
      <c r="BH230" s="183">
        <f>IF(N230="sníž. přenesená",J230,0)</f>
        <v>0</v>
      </c>
      <c r="BI230" s="183">
        <f>IF(N230="nulová",J230,0)</f>
        <v>0</v>
      </c>
      <c r="BJ230" s="18" t="s">
        <v>146</v>
      </c>
      <c r="BK230" s="183">
        <f>ROUND(I230*H230,2)</f>
        <v>0</v>
      </c>
      <c r="BL230" s="18" t="s">
        <v>188</v>
      </c>
      <c r="BM230" s="182" t="s">
        <v>290</v>
      </c>
    </row>
    <row r="231" s="2" customFormat="1" ht="16.5" customHeight="1">
      <c r="A231" s="37"/>
      <c r="B231" s="170"/>
      <c r="C231" s="171" t="s">
        <v>222</v>
      </c>
      <c r="D231" s="171" t="s">
        <v>140</v>
      </c>
      <c r="E231" s="172" t="s">
        <v>291</v>
      </c>
      <c r="F231" s="173" t="s">
        <v>292</v>
      </c>
      <c r="G231" s="174" t="s">
        <v>166</v>
      </c>
      <c r="H231" s="175">
        <v>293.60000000000002</v>
      </c>
      <c r="I231" s="176"/>
      <c r="J231" s="177">
        <f>ROUND(I231*H231,2)</f>
        <v>0</v>
      </c>
      <c r="K231" s="173" t="s">
        <v>1</v>
      </c>
      <c r="L231" s="38"/>
      <c r="M231" s="178" t="s">
        <v>1</v>
      </c>
      <c r="N231" s="179" t="s">
        <v>39</v>
      </c>
      <c r="O231" s="76"/>
      <c r="P231" s="180">
        <f>O231*H231</f>
        <v>0</v>
      </c>
      <c r="Q231" s="180">
        <v>0</v>
      </c>
      <c r="R231" s="180">
        <f>Q231*H231</f>
        <v>0</v>
      </c>
      <c r="S231" s="180">
        <v>0</v>
      </c>
      <c r="T231" s="18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82" t="s">
        <v>188</v>
      </c>
      <c r="AT231" s="182" t="s">
        <v>140</v>
      </c>
      <c r="AU231" s="182" t="s">
        <v>146</v>
      </c>
      <c r="AY231" s="18" t="s">
        <v>137</v>
      </c>
      <c r="BE231" s="183">
        <f>IF(N231="základní",J231,0)</f>
        <v>0</v>
      </c>
      <c r="BF231" s="183">
        <f>IF(N231="snížená",J231,0)</f>
        <v>0</v>
      </c>
      <c r="BG231" s="183">
        <f>IF(N231="zákl. přenesená",J231,0)</f>
        <v>0</v>
      </c>
      <c r="BH231" s="183">
        <f>IF(N231="sníž. přenesená",J231,0)</f>
        <v>0</v>
      </c>
      <c r="BI231" s="183">
        <f>IF(N231="nulová",J231,0)</f>
        <v>0</v>
      </c>
      <c r="BJ231" s="18" t="s">
        <v>146</v>
      </c>
      <c r="BK231" s="183">
        <f>ROUND(I231*H231,2)</f>
        <v>0</v>
      </c>
      <c r="BL231" s="18" t="s">
        <v>188</v>
      </c>
      <c r="BM231" s="182" t="s">
        <v>293</v>
      </c>
    </row>
    <row r="232" s="13" customFormat="1">
      <c r="A232" s="13"/>
      <c r="B232" s="184"/>
      <c r="C232" s="13"/>
      <c r="D232" s="185" t="s">
        <v>147</v>
      </c>
      <c r="E232" s="186" t="s">
        <v>1</v>
      </c>
      <c r="F232" s="187" t="s">
        <v>148</v>
      </c>
      <c r="G232" s="13"/>
      <c r="H232" s="186" t="s">
        <v>1</v>
      </c>
      <c r="I232" s="188"/>
      <c r="J232" s="13"/>
      <c r="K232" s="13"/>
      <c r="L232" s="184"/>
      <c r="M232" s="189"/>
      <c r="N232" s="190"/>
      <c r="O232" s="190"/>
      <c r="P232" s="190"/>
      <c r="Q232" s="190"/>
      <c r="R232" s="190"/>
      <c r="S232" s="190"/>
      <c r="T232" s="19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86" t="s">
        <v>147</v>
      </c>
      <c r="AU232" s="186" t="s">
        <v>146</v>
      </c>
      <c r="AV232" s="13" t="s">
        <v>80</v>
      </c>
      <c r="AW232" s="13" t="s">
        <v>30</v>
      </c>
      <c r="AX232" s="13" t="s">
        <v>73</v>
      </c>
      <c r="AY232" s="186" t="s">
        <v>137</v>
      </c>
    </row>
    <row r="233" s="14" customFormat="1">
      <c r="A233" s="14"/>
      <c r="B233" s="192"/>
      <c r="C233" s="14"/>
      <c r="D233" s="185" t="s">
        <v>147</v>
      </c>
      <c r="E233" s="193" t="s">
        <v>1</v>
      </c>
      <c r="F233" s="194" t="s">
        <v>420</v>
      </c>
      <c r="G233" s="14"/>
      <c r="H233" s="195">
        <v>173.59999999999999</v>
      </c>
      <c r="I233" s="196"/>
      <c r="J233" s="14"/>
      <c r="K233" s="14"/>
      <c r="L233" s="192"/>
      <c r="M233" s="197"/>
      <c r="N233" s="198"/>
      <c r="O233" s="198"/>
      <c r="P233" s="198"/>
      <c r="Q233" s="198"/>
      <c r="R233" s="198"/>
      <c r="S233" s="198"/>
      <c r="T233" s="19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193" t="s">
        <v>147</v>
      </c>
      <c r="AU233" s="193" t="s">
        <v>146</v>
      </c>
      <c r="AV233" s="14" t="s">
        <v>146</v>
      </c>
      <c r="AW233" s="14" t="s">
        <v>30</v>
      </c>
      <c r="AX233" s="14" t="s">
        <v>73</v>
      </c>
      <c r="AY233" s="193" t="s">
        <v>137</v>
      </c>
    </row>
    <row r="234" s="13" customFormat="1">
      <c r="A234" s="13"/>
      <c r="B234" s="184"/>
      <c r="C234" s="13"/>
      <c r="D234" s="185" t="s">
        <v>147</v>
      </c>
      <c r="E234" s="186" t="s">
        <v>1</v>
      </c>
      <c r="F234" s="187" t="s">
        <v>150</v>
      </c>
      <c r="G234" s="13"/>
      <c r="H234" s="186" t="s">
        <v>1</v>
      </c>
      <c r="I234" s="188"/>
      <c r="J234" s="13"/>
      <c r="K234" s="13"/>
      <c r="L234" s="184"/>
      <c r="M234" s="189"/>
      <c r="N234" s="190"/>
      <c r="O234" s="190"/>
      <c r="P234" s="190"/>
      <c r="Q234" s="190"/>
      <c r="R234" s="190"/>
      <c r="S234" s="190"/>
      <c r="T234" s="19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86" t="s">
        <v>147</v>
      </c>
      <c r="AU234" s="186" t="s">
        <v>146</v>
      </c>
      <c r="AV234" s="13" t="s">
        <v>80</v>
      </c>
      <c r="AW234" s="13" t="s">
        <v>30</v>
      </c>
      <c r="AX234" s="13" t="s">
        <v>73</v>
      </c>
      <c r="AY234" s="186" t="s">
        <v>137</v>
      </c>
    </row>
    <row r="235" s="14" customFormat="1">
      <c r="A235" s="14"/>
      <c r="B235" s="192"/>
      <c r="C235" s="14"/>
      <c r="D235" s="185" t="s">
        <v>147</v>
      </c>
      <c r="E235" s="193" t="s">
        <v>1</v>
      </c>
      <c r="F235" s="194" t="s">
        <v>421</v>
      </c>
      <c r="G235" s="14"/>
      <c r="H235" s="195">
        <v>120</v>
      </c>
      <c r="I235" s="196"/>
      <c r="J235" s="14"/>
      <c r="K235" s="14"/>
      <c r="L235" s="192"/>
      <c r="M235" s="197"/>
      <c r="N235" s="198"/>
      <c r="O235" s="198"/>
      <c r="P235" s="198"/>
      <c r="Q235" s="198"/>
      <c r="R235" s="198"/>
      <c r="S235" s="198"/>
      <c r="T235" s="19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193" t="s">
        <v>147</v>
      </c>
      <c r="AU235" s="193" t="s">
        <v>146</v>
      </c>
      <c r="AV235" s="14" t="s">
        <v>146</v>
      </c>
      <c r="AW235" s="14" t="s">
        <v>30</v>
      </c>
      <c r="AX235" s="14" t="s">
        <v>73</v>
      </c>
      <c r="AY235" s="193" t="s">
        <v>137</v>
      </c>
    </row>
    <row r="236" s="15" customFormat="1">
      <c r="A236" s="15"/>
      <c r="B236" s="200"/>
      <c r="C236" s="15"/>
      <c r="D236" s="185" t="s">
        <v>147</v>
      </c>
      <c r="E236" s="201" t="s">
        <v>1</v>
      </c>
      <c r="F236" s="202" t="s">
        <v>152</v>
      </c>
      <c r="G236" s="15"/>
      <c r="H236" s="203">
        <v>293.60000000000002</v>
      </c>
      <c r="I236" s="204"/>
      <c r="J236" s="15"/>
      <c r="K236" s="15"/>
      <c r="L236" s="200"/>
      <c r="M236" s="205"/>
      <c r="N236" s="206"/>
      <c r="O236" s="206"/>
      <c r="P236" s="206"/>
      <c r="Q236" s="206"/>
      <c r="R236" s="206"/>
      <c r="S236" s="206"/>
      <c r="T236" s="207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01" t="s">
        <v>147</v>
      </c>
      <c r="AU236" s="201" t="s">
        <v>146</v>
      </c>
      <c r="AV236" s="15" t="s">
        <v>145</v>
      </c>
      <c r="AW236" s="15" t="s">
        <v>30</v>
      </c>
      <c r="AX236" s="15" t="s">
        <v>80</v>
      </c>
      <c r="AY236" s="201" t="s">
        <v>137</v>
      </c>
    </row>
    <row r="237" s="2" customFormat="1" ht="16.5" customHeight="1">
      <c r="A237" s="37"/>
      <c r="B237" s="170"/>
      <c r="C237" s="171" t="s">
        <v>296</v>
      </c>
      <c r="D237" s="171" t="s">
        <v>140</v>
      </c>
      <c r="E237" s="172" t="s">
        <v>297</v>
      </c>
      <c r="F237" s="173" t="s">
        <v>298</v>
      </c>
      <c r="G237" s="174" t="s">
        <v>166</v>
      </c>
      <c r="H237" s="175">
        <v>293.60000000000002</v>
      </c>
      <c r="I237" s="176"/>
      <c r="J237" s="177">
        <f>ROUND(I237*H237,2)</f>
        <v>0</v>
      </c>
      <c r="K237" s="173" t="s">
        <v>1</v>
      </c>
      <c r="L237" s="38"/>
      <c r="M237" s="178" t="s">
        <v>1</v>
      </c>
      <c r="N237" s="179" t="s">
        <v>39</v>
      </c>
      <c r="O237" s="76"/>
      <c r="P237" s="180">
        <f>O237*H237</f>
        <v>0</v>
      </c>
      <c r="Q237" s="180">
        <v>0</v>
      </c>
      <c r="R237" s="180">
        <f>Q237*H237</f>
        <v>0</v>
      </c>
      <c r="S237" s="180">
        <v>0</v>
      </c>
      <c r="T237" s="181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82" t="s">
        <v>188</v>
      </c>
      <c r="AT237" s="182" t="s">
        <v>140</v>
      </c>
      <c r="AU237" s="182" t="s">
        <v>146</v>
      </c>
      <c r="AY237" s="18" t="s">
        <v>137</v>
      </c>
      <c r="BE237" s="183">
        <f>IF(N237="základní",J237,0)</f>
        <v>0</v>
      </c>
      <c r="BF237" s="183">
        <f>IF(N237="snížená",J237,0)</f>
        <v>0</v>
      </c>
      <c r="BG237" s="183">
        <f>IF(N237="zákl. přenesená",J237,0)</f>
        <v>0</v>
      </c>
      <c r="BH237" s="183">
        <f>IF(N237="sníž. přenesená",J237,0)</f>
        <v>0</v>
      </c>
      <c r="BI237" s="183">
        <f>IF(N237="nulová",J237,0)</f>
        <v>0</v>
      </c>
      <c r="BJ237" s="18" t="s">
        <v>146</v>
      </c>
      <c r="BK237" s="183">
        <f>ROUND(I237*H237,2)</f>
        <v>0</v>
      </c>
      <c r="BL237" s="18" t="s">
        <v>188</v>
      </c>
      <c r="BM237" s="182" t="s">
        <v>299</v>
      </c>
    </row>
    <row r="238" s="13" customFormat="1">
      <c r="A238" s="13"/>
      <c r="B238" s="184"/>
      <c r="C238" s="13"/>
      <c r="D238" s="185" t="s">
        <v>147</v>
      </c>
      <c r="E238" s="186" t="s">
        <v>1</v>
      </c>
      <c r="F238" s="187" t="s">
        <v>148</v>
      </c>
      <c r="G238" s="13"/>
      <c r="H238" s="186" t="s">
        <v>1</v>
      </c>
      <c r="I238" s="188"/>
      <c r="J238" s="13"/>
      <c r="K238" s="13"/>
      <c r="L238" s="184"/>
      <c r="M238" s="189"/>
      <c r="N238" s="190"/>
      <c r="O238" s="190"/>
      <c r="P238" s="190"/>
      <c r="Q238" s="190"/>
      <c r="R238" s="190"/>
      <c r="S238" s="190"/>
      <c r="T238" s="19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86" t="s">
        <v>147</v>
      </c>
      <c r="AU238" s="186" t="s">
        <v>146</v>
      </c>
      <c r="AV238" s="13" t="s">
        <v>80</v>
      </c>
      <c r="AW238" s="13" t="s">
        <v>30</v>
      </c>
      <c r="AX238" s="13" t="s">
        <v>73</v>
      </c>
      <c r="AY238" s="186" t="s">
        <v>137</v>
      </c>
    </row>
    <row r="239" s="14" customFormat="1">
      <c r="A239" s="14"/>
      <c r="B239" s="192"/>
      <c r="C239" s="14"/>
      <c r="D239" s="185" t="s">
        <v>147</v>
      </c>
      <c r="E239" s="193" t="s">
        <v>1</v>
      </c>
      <c r="F239" s="194" t="s">
        <v>420</v>
      </c>
      <c r="G239" s="14"/>
      <c r="H239" s="195">
        <v>173.59999999999999</v>
      </c>
      <c r="I239" s="196"/>
      <c r="J239" s="14"/>
      <c r="K239" s="14"/>
      <c r="L239" s="192"/>
      <c r="M239" s="197"/>
      <c r="N239" s="198"/>
      <c r="O239" s="198"/>
      <c r="P239" s="198"/>
      <c r="Q239" s="198"/>
      <c r="R239" s="198"/>
      <c r="S239" s="198"/>
      <c r="T239" s="19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193" t="s">
        <v>147</v>
      </c>
      <c r="AU239" s="193" t="s">
        <v>146</v>
      </c>
      <c r="AV239" s="14" t="s">
        <v>146</v>
      </c>
      <c r="AW239" s="14" t="s">
        <v>30</v>
      </c>
      <c r="AX239" s="14" t="s">
        <v>73</v>
      </c>
      <c r="AY239" s="193" t="s">
        <v>137</v>
      </c>
    </row>
    <row r="240" s="13" customFormat="1">
      <c r="A240" s="13"/>
      <c r="B240" s="184"/>
      <c r="C240" s="13"/>
      <c r="D240" s="185" t="s">
        <v>147</v>
      </c>
      <c r="E240" s="186" t="s">
        <v>1</v>
      </c>
      <c r="F240" s="187" t="s">
        <v>150</v>
      </c>
      <c r="G240" s="13"/>
      <c r="H240" s="186" t="s">
        <v>1</v>
      </c>
      <c r="I240" s="188"/>
      <c r="J240" s="13"/>
      <c r="K240" s="13"/>
      <c r="L240" s="184"/>
      <c r="M240" s="189"/>
      <c r="N240" s="190"/>
      <c r="O240" s="190"/>
      <c r="P240" s="190"/>
      <c r="Q240" s="190"/>
      <c r="R240" s="190"/>
      <c r="S240" s="190"/>
      <c r="T240" s="19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86" t="s">
        <v>147</v>
      </c>
      <c r="AU240" s="186" t="s">
        <v>146</v>
      </c>
      <c r="AV240" s="13" t="s">
        <v>80</v>
      </c>
      <c r="AW240" s="13" t="s">
        <v>30</v>
      </c>
      <c r="AX240" s="13" t="s">
        <v>73</v>
      </c>
      <c r="AY240" s="186" t="s">
        <v>137</v>
      </c>
    </row>
    <row r="241" s="14" customFormat="1">
      <c r="A241" s="14"/>
      <c r="B241" s="192"/>
      <c r="C241" s="14"/>
      <c r="D241" s="185" t="s">
        <v>147</v>
      </c>
      <c r="E241" s="193" t="s">
        <v>1</v>
      </c>
      <c r="F241" s="194" t="s">
        <v>421</v>
      </c>
      <c r="G241" s="14"/>
      <c r="H241" s="195">
        <v>120</v>
      </c>
      <c r="I241" s="196"/>
      <c r="J241" s="14"/>
      <c r="K241" s="14"/>
      <c r="L241" s="192"/>
      <c r="M241" s="197"/>
      <c r="N241" s="198"/>
      <c r="O241" s="198"/>
      <c r="P241" s="198"/>
      <c r="Q241" s="198"/>
      <c r="R241" s="198"/>
      <c r="S241" s="198"/>
      <c r="T241" s="19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193" t="s">
        <v>147</v>
      </c>
      <c r="AU241" s="193" t="s">
        <v>146</v>
      </c>
      <c r="AV241" s="14" t="s">
        <v>146</v>
      </c>
      <c r="AW241" s="14" t="s">
        <v>30</v>
      </c>
      <c r="AX241" s="14" t="s">
        <v>73</v>
      </c>
      <c r="AY241" s="193" t="s">
        <v>137</v>
      </c>
    </row>
    <row r="242" s="15" customFormat="1">
      <c r="A242" s="15"/>
      <c r="B242" s="200"/>
      <c r="C242" s="15"/>
      <c r="D242" s="185" t="s">
        <v>147</v>
      </c>
      <c r="E242" s="201" t="s">
        <v>1</v>
      </c>
      <c r="F242" s="202" t="s">
        <v>152</v>
      </c>
      <c r="G242" s="15"/>
      <c r="H242" s="203">
        <v>293.60000000000002</v>
      </c>
      <c r="I242" s="204"/>
      <c r="J242" s="15"/>
      <c r="K242" s="15"/>
      <c r="L242" s="200"/>
      <c r="M242" s="205"/>
      <c r="N242" s="206"/>
      <c r="O242" s="206"/>
      <c r="P242" s="206"/>
      <c r="Q242" s="206"/>
      <c r="R242" s="206"/>
      <c r="S242" s="206"/>
      <c r="T242" s="207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01" t="s">
        <v>147</v>
      </c>
      <c r="AU242" s="201" t="s">
        <v>146</v>
      </c>
      <c r="AV242" s="15" t="s">
        <v>145</v>
      </c>
      <c r="AW242" s="15" t="s">
        <v>30</v>
      </c>
      <c r="AX242" s="15" t="s">
        <v>80</v>
      </c>
      <c r="AY242" s="201" t="s">
        <v>137</v>
      </c>
    </row>
    <row r="243" s="2" customFormat="1" ht="24.15" customHeight="1">
      <c r="A243" s="37"/>
      <c r="B243" s="170"/>
      <c r="C243" s="171" t="s">
        <v>300</v>
      </c>
      <c r="D243" s="171" t="s">
        <v>140</v>
      </c>
      <c r="E243" s="172" t="s">
        <v>301</v>
      </c>
      <c r="F243" s="173" t="s">
        <v>302</v>
      </c>
      <c r="G243" s="174" t="s">
        <v>303</v>
      </c>
      <c r="H243" s="175">
        <v>1</v>
      </c>
      <c r="I243" s="176"/>
      <c r="J243" s="177">
        <f>ROUND(I243*H243,2)</f>
        <v>0</v>
      </c>
      <c r="K243" s="173" t="s">
        <v>1</v>
      </c>
      <c r="L243" s="38"/>
      <c r="M243" s="178" t="s">
        <v>1</v>
      </c>
      <c r="N243" s="179" t="s">
        <v>39</v>
      </c>
      <c r="O243" s="76"/>
      <c r="P243" s="180">
        <f>O243*H243</f>
        <v>0</v>
      </c>
      <c r="Q243" s="180">
        <v>0</v>
      </c>
      <c r="R243" s="180">
        <f>Q243*H243</f>
        <v>0</v>
      </c>
      <c r="S243" s="180">
        <v>0</v>
      </c>
      <c r="T243" s="181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82" t="s">
        <v>188</v>
      </c>
      <c r="AT243" s="182" t="s">
        <v>140</v>
      </c>
      <c r="AU243" s="182" t="s">
        <v>146</v>
      </c>
      <c r="AY243" s="18" t="s">
        <v>137</v>
      </c>
      <c r="BE243" s="183">
        <f>IF(N243="základní",J243,0)</f>
        <v>0</v>
      </c>
      <c r="BF243" s="183">
        <f>IF(N243="snížená",J243,0)</f>
        <v>0</v>
      </c>
      <c r="BG243" s="183">
        <f>IF(N243="zákl. přenesená",J243,0)</f>
        <v>0</v>
      </c>
      <c r="BH243" s="183">
        <f>IF(N243="sníž. přenesená",J243,0)</f>
        <v>0</v>
      </c>
      <c r="BI243" s="183">
        <f>IF(N243="nulová",J243,0)</f>
        <v>0</v>
      </c>
      <c r="BJ243" s="18" t="s">
        <v>146</v>
      </c>
      <c r="BK243" s="183">
        <f>ROUND(I243*H243,2)</f>
        <v>0</v>
      </c>
      <c r="BL243" s="18" t="s">
        <v>188</v>
      </c>
      <c r="BM243" s="182" t="s">
        <v>422</v>
      </c>
    </row>
    <row r="244" s="2" customFormat="1" ht="37.8" customHeight="1">
      <c r="A244" s="37"/>
      <c r="B244" s="170"/>
      <c r="C244" s="171" t="s">
        <v>157</v>
      </c>
      <c r="D244" s="171" t="s">
        <v>140</v>
      </c>
      <c r="E244" s="172" t="s">
        <v>305</v>
      </c>
      <c r="F244" s="173" t="s">
        <v>306</v>
      </c>
      <c r="G244" s="174" t="s">
        <v>155</v>
      </c>
      <c r="H244" s="175">
        <v>32</v>
      </c>
      <c r="I244" s="176"/>
      <c r="J244" s="177">
        <f>ROUND(I244*H244,2)</f>
        <v>0</v>
      </c>
      <c r="K244" s="173" t="s">
        <v>144</v>
      </c>
      <c r="L244" s="38"/>
      <c r="M244" s="178" t="s">
        <v>1</v>
      </c>
      <c r="N244" s="179" t="s">
        <v>39</v>
      </c>
      <c r="O244" s="76"/>
      <c r="P244" s="180">
        <f>O244*H244</f>
        <v>0</v>
      </c>
      <c r="Q244" s="180">
        <v>0</v>
      </c>
      <c r="R244" s="180">
        <f>Q244*H244</f>
        <v>0</v>
      </c>
      <c r="S244" s="180">
        <v>0</v>
      </c>
      <c r="T244" s="18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82" t="s">
        <v>188</v>
      </c>
      <c r="AT244" s="182" t="s">
        <v>140</v>
      </c>
      <c r="AU244" s="182" t="s">
        <v>146</v>
      </c>
      <c r="AY244" s="18" t="s">
        <v>137</v>
      </c>
      <c r="BE244" s="183">
        <f>IF(N244="základní",J244,0)</f>
        <v>0</v>
      </c>
      <c r="BF244" s="183">
        <f>IF(N244="snížená",J244,0)</f>
        <v>0</v>
      </c>
      <c r="BG244" s="183">
        <f>IF(N244="zákl. přenesená",J244,0)</f>
        <v>0</v>
      </c>
      <c r="BH244" s="183">
        <f>IF(N244="sníž. přenesená",J244,0)</f>
        <v>0</v>
      </c>
      <c r="BI244" s="183">
        <f>IF(N244="nulová",J244,0)</f>
        <v>0</v>
      </c>
      <c r="BJ244" s="18" t="s">
        <v>146</v>
      </c>
      <c r="BK244" s="183">
        <f>ROUND(I244*H244,2)</f>
        <v>0</v>
      </c>
      <c r="BL244" s="18" t="s">
        <v>188</v>
      </c>
      <c r="BM244" s="182" t="s">
        <v>307</v>
      </c>
    </row>
    <row r="245" s="14" customFormat="1">
      <c r="A245" s="14"/>
      <c r="B245" s="192"/>
      <c r="C245" s="14"/>
      <c r="D245" s="185" t="s">
        <v>147</v>
      </c>
      <c r="E245" s="193" t="s">
        <v>1</v>
      </c>
      <c r="F245" s="194" t="s">
        <v>419</v>
      </c>
      <c r="G245" s="14"/>
      <c r="H245" s="195">
        <v>32</v>
      </c>
      <c r="I245" s="196"/>
      <c r="J245" s="14"/>
      <c r="K245" s="14"/>
      <c r="L245" s="192"/>
      <c r="M245" s="197"/>
      <c r="N245" s="198"/>
      <c r="O245" s="198"/>
      <c r="P245" s="198"/>
      <c r="Q245" s="198"/>
      <c r="R245" s="198"/>
      <c r="S245" s="198"/>
      <c r="T245" s="19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193" t="s">
        <v>147</v>
      </c>
      <c r="AU245" s="193" t="s">
        <v>146</v>
      </c>
      <c r="AV245" s="14" t="s">
        <v>146</v>
      </c>
      <c r="AW245" s="14" t="s">
        <v>30</v>
      </c>
      <c r="AX245" s="14" t="s">
        <v>73</v>
      </c>
      <c r="AY245" s="193" t="s">
        <v>137</v>
      </c>
    </row>
    <row r="246" s="15" customFormat="1">
      <c r="A246" s="15"/>
      <c r="B246" s="200"/>
      <c r="C246" s="15"/>
      <c r="D246" s="185" t="s">
        <v>147</v>
      </c>
      <c r="E246" s="201" t="s">
        <v>1</v>
      </c>
      <c r="F246" s="202" t="s">
        <v>152</v>
      </c>
      <c r="G246" s="15"/>
      <c r="H246" s="203">
        <v>32</v>
      </c>
      <c r="I246" s="204"/>
      <c r="J246" s="15"/>
      <c r="K246" s="15"/>
      <c r="L246" s="200"/>
      <c r="M246" s="205"/>
      <c r="N246" s="206"/>
      <c r="O246" s="206"/>
      <c r="P246" s="206"/>
      <c r="Q246" s="206"/>
      <c r="R246" s="206"/>
      <c r="S246" s="206"/>
      <c r="T246" s="207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01" t="s">
        <v>147</v>
      </c>
      <c r="AU246" s="201" t="s">
        <v>146</v>
      </c>
      <c r="AV246" s="15" t="s">
        <v>145</v>
      </c>
      <c r="AW246" s="15" t="s">
        <v>30</v>
      </c>
      <c r="AX246" s="15" t="s">
        <v>80</v>
      </c>
      <c r="AY246" s="201" t="s">
        <v>137</v>
      </c>
    </row>
    <row r="247" s="2" customFormat="1" ht="44.25" customHeight="1">
      <c r="A247" s="37"/>
      <c r="B247" s="170"/>
      <c r="C247" s="171" t="s">
        <v>308</v>
      </c>
      <c r="D247" s="171" t="s">
        <v>140</v>
      </c>
      <c r="E247" s="172" t="s">
        <v>309</v>
      </c>
      <c r="F247" s="173" t="s">
        <v>310</v>
      </c>
      <c r="G247" s="174" t="s">
        <v>155</v>
      </c>
      <c r="H247" s="175">
        <v>28</v>
      </c>
      <c r="I247" s="176"/>
      <c r="J247" s="177">
        <f>ROUND(I247*H247,2)</f>
        <v>0</v>
      </c>
      <c r="K247" s="173" t="s">
        <v>144</v>
      </c>
      <c r="L247" s="38"/>
      <c r="M247" s="178" t="s">
        <v>1</v>
      </c>
      <c r="N247" s="179" t="s">
        <v>39</v>
      </c>
      <c r="O247" s="76"/>
      <c r="P247" s="180">
        <f>O247*H247</f>
        <v>0</v>
      </c>
      <c r="Q247" s="180">
        <v>0</v>
      </c>
      <c r="R247" s="180">
        <f>Q247*H247</f>
        <v>0</v>
      </c>
      <c r="S247" s="180">
        <v>0</v>
      </c>
      <c r="T247" s="18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82" t="s">
        <v>188</v>
      </c>
      <c r="AT247" s="182" t="s">
        <v>140</v>
      </c>
      <c r="AU247" s="182" t="s">
        <v>146</v>
      </c>
      <c r="AY247" s="18" t="s">
        <v>137</v>
      </c>
      <c r="BE247" s="183">
        <f>IF(N247="základní",J247,0)</f>
        <v>0</v>
      </c>
      <c r="BF247" s="183">
        <f>IF(N247="snížená",J247,0)</f>
        <v>0</v>
      </c>
      <c r="BG247" s="183">
        <f>IF(N247="zákl. přenesená",J247,0)</f>
        <v>0</v>
      </c>
      <c r="BH247" s="183">
        <f>IF(N247="sníž. přenesená",J247,0)</f>
        <v>0</v>
      </c>
      <c r="BI247" s="183">
        <f>IF(N247="nulová",J247,0)</f>
        <v>0</v>
      </c>
      <c r="BJ247" s="18" t="s">
        <v>146</v>
      </c>
      <c r="BK247" s="183">
        <f>ROUND(I247*H247,2)</f>
        <v>0</v>
      </c>
      <c r="BL247" s="18" t="s">
        <v>188</v>
      </c>
      <c r="BM247" s="182" t="s">
        <v>311</v>
      </c>
    </row>
    <row r="248" s="2" customFormat="1" ht="21.75" customHeight="1">
      <c r="A248" s="37"/>
      <c r="B248" s="170"/>
      <c r="C248" s="208" t="s">
        <v>234</v>
      </c>
      <c r="D248" s="208" t="s">
        <v>169</v>
      </c>
      <c r="E248" s="209" t="s">
        <v>312</v>
      </c>
      <c r="F248" s="210" t="s">
        <v>313</v>
      </c>
      <c r="G248" s="211" t="s">
        <v>166</v>
      </c>
      <c r="H248" s="212">
        <v>77</v>
      </c>
      <c r="I248" s="213"/>
      <c r="J248" s="214">
        <f>ROUND(I248*H248,2)</f>
        <v>0</v>
      </c>
      <c r="K248" s="210" t="s">
        <v>144</v>
      </c>
      <c r="L248" s="215"/>
      <c r="M248" s="216" t="s">
        <v>1</v>
      </c>
      <c r="N248" s="217" t="s">
        <v>39</v>
      </c>
      <c r="O248" s="76"/>
      <c r="P248" s="180">
        <f>O248*H248</f>
        <v>0</v>
      </c>
      <c r="Q248" s="180">
        <v>0</v>
      </c>
      <c r="R248" s="180">
        <f>Q248*H248</f>
        <v>0</v>
      </c>
      <c r="S248" s="180">
        <v>0</v>
      </c>
      <c r="T248" s="18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82" t="s">
        <v>157</v>
      </c>
      <c r="AT248" s="182" t="s">
        <v>169</v>
      </c>
      <c r="AU248" s="182" t="s">
        <v>146</v>
      </c>
      <c r="AY248" s="18" t="s">
        <v>137</v>
      </c>
      <c r="BE248" s="183">
        <f>IF(N248="základní",J248,0)</f>
        <v>0</v>
      </c>
      <c r="BF248" s="183">
        <f>IF(N248="snížená",J248,0)</f>
        <v>0</v>
      </c>
      <c r="BG248" s="183">
        <f>IF(N248="zákl. přenesená",J248,0)</f>
        <v>0</v>
      </c>
      <c r="BH248" s="183">
        <f>IF(N248="sníž. přenesená",J248,0)</f>
        <v>0</v>
      </c>
      <c r="BI248" s="183">
        <f>IF(N248="nulová",J248,0)</f>
        <v>0</v>
      </c>
      <c r="BJ248" s="18" t="s">
        <v>146</v>
      </c>
      <c r="BK248" s="183">
        <f>ROUND(I248*H248,2)</f>
        <v>0</v>
      </c>
      <c r="BL248" s="18" t="s">
        <v>188</v>
      </c>
      <c r="BM248" s="182" t="s">
        <v>314</v>
      </c>
    </row>
    <row r="249" s="14" customFormat="1">
      <c r="A249" s="14"/>
      <c r="B249" s="192"/>
      <c r="C249" s="14"/>
      <c r="D249" s="185" t="s">
        <v>147</v>
      </c>
      <c r="E249" s="193" t="s">
        <v>1</v>
      </c>
      <c r="F249" s="194" t="s">
        <v>423</v>
      </c>
      <c r="G249" s="14"/>
      <c r="H249" s="195">
        <v>49</v>
      </c>
      <c r="I249" s="196"/>
      <c r="J249" s="14"/>
      <c r="K249" s="14"/>
      <c r="L249" s="192"/>
      <c r="M249" s="197"/>
      <c r="N249" s="198"/>
      <c r="O249" s="198"/>
      <c r="P249" s="198"/>
      <c r="Q249" s="198"/>
      <c r="R249" s="198"/>
      <c r="S249" s="198"/>
      <c r="T249" s="19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193" t="s">
        <v>147</v>
      </c>
      <c r="AU249" s="193" t="s">
        <v>146</v>
      </c>
      <c r="AV249" s="14" t="s">
        <v>146</v>
      </c>
      <c r="AW249" s="14" t="s">
        <v>30</v>
      </c>
      <c r="AX249" s="14" t="s">
        <v>73</v>
      </c>
      <c r="AY249" s="193" t="s">
        <v>137</v>
      </c>
    </row>
    <row r="250" s="14" customFormat="1">
      <c r="A250" s="14"/>
      <c r="B250" s="192"/>
      <c r="C250" s="14"/>
      <c r="D250" s="185" t="s">
        <v>147</v>
      </c>
      <c r="E250" s="193" t="s">
        <v>1</v>
      </c>
      <c r="F250" s="194" t="s">
        <v>424</v>
      </c>
      <c r="G250" s="14"/>
      <c r="H250" s="195">
        <v>28</v>
      </c>
      <c r="I250" s="196"/>
      <c r="J250" s="14"/>
      <c r="K250" s="14"/>
      <c r="L250" s="192"/>
      <c r="M250" s="197"/>
      <c r="N250" s="198"/>
      <c r="O250" s="198"/>
      <c r="P250" s="198"/>
      <c r="Q250" s="198"/>
      <c r="R250" s="198"/>
      <c r="S250" s="198"/>
      <c r="T250" s="19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193" t="s">
        <v>147</v>
      </c>
      <c r="AU250" s="193" t="s">
        <v>146</v>
      </c>
      <c r="AV250" s="14" t="s">
        <v>146</v>
      </c>
      <c r="AW250" s="14" t="s">
        <v>30</v>
      </c>
      <c r="AX250" s="14" t="s">
        <v>73</v>
      </c>
      <c r="AY250" s="193" t="s">
        <v>137</v>
      </c>
    </row>
    <row r="251" s="15" customFormat="1">
      <c r="A251" s="15"/>
      <c r="B251" s="200"/>
      <c r="C251" s="15"/>
      <c r="D251" s="185" t="s">
        <v>147</v>
      </c>
      <c r="E251" s="201" t="s">
        <v>1</v>
      </c>
      <c r="F251" s="202" t="s">
        <v>152</v>
      </c>
      <c r="G251" s="15"/>
      <c r="H251" s="203">
        <v>77</v>
      </c>
      <c r="I251" s="204"/>
      <c r="J251" s="15"/>
      <c r="K251" s="15"/>
      <c r="L251" s="200"/>
      <c r="M251" s="205"/>
      <c r="N251" s="206"/>
      <c r="O251" s="206"/>
      <c r="P251" s="206"/>
      <c r="Q251" s="206"/>
      <c r="R251" s="206"/>
      <c r="S251" s="206"/>
      <c r="T251" s="207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01" t="s">
        <v>147</v>
      </c>
      <c r="AU251" s="201" t="s">
        <v>146</v>
      </c>
      <c r="AV251" s="15" t="s">
        <v>145</v>
      </c>
      <c r="AW251" s="15" t="s">
        <v>30</v>
      </c>
      <c r="AX251" s="15" t="s">
        <v>80</v>
      </c>
      <c r="AY251" s="201" t="s">
        <v>137</v>
      </c>
    </row>
    <row r="252" s="2" customFormat="1" ht="16.5" customHeight="1">
      <c r="A252" s="37"/>
      <c r="B252" s="170"/>
      <c r="C252" s="208" t="s">
        <v>317</v>
      </c>
      <c r="D252" s="208" t="s">
        <v>169</v>
      </c>
      <c r="E252" s="209" t="s">
        <v>318</v>
      </c>
      <c r="F252" s="210" t="s">
        <v>319</v>
      </c>
      <c r="G252" s="211" t="s">
        <v>247</v>
      </c>
      <c r="H252" s="212">
        <v>60</v>
      </c>
      <c r="I252" s="213"/>
      <c r="J252" s="214">
        <f>ROUND(I252*H252,2)</f>
        <v>0</v>
      </c>
      <c r="K252" s="210" t="s">
        <v>144</v>
      </c>
      <c r="L252" s="215"/>
      <c r="M252" s="216" t="s">
        <v>1</v>
      </c>
      <c r="N252" s="217" t="s">
        <v>39</v>
      </c>
      <c r="O252" s="76"/>
      <c r="P252" s="180">
        <f>O252*H252</f>
        <v>0</v>
      </c>
      <c r="Q252" s="180">
        <v>0</v>
      </c>
      <c r="R252" s="180">
        <f>Q252*H252</f>
        <v>0</v>
      </c>
      <c r="S252" s="180">
        <v>0</v>
      </c>
      <c r="T252" s="18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82" t="s">
        <v>157</v>
      </c>
      <c r="AT252" s="182" t="s">
        <v>169</v>
      </c>
      <c r="AU252" s="182" t="s">
        <v>146</v>
      </c>
      <c r="AY252" s="18" t="s">
        <v>137</v>
      </c>
      <c r="BE252" s="183">
        <f>IF(N252="základní",J252,0)</f>
        <v>0</v>
      </c>
      <c r="BF252" s="183">
        <f>IF(N252="snížená",J252,0)</f>
        <v>0</v>
      </c>
      <c r="BG252" s="183">
        <f>IF(N252="zákl. přenesená",J252,0)</f>
        <v>0</v>
      </c>
      <c r="BH252" s="183">
        <f>IF(N252="sníž. přenesená",J252,0)</f>
        <v>0</v>
      </c>
      <c r="BI252" s="183">
        <f>IF(N252="nulová",J252,0)</f>
        <v>0</v>
      </c>
      <c r="BJ252" s="18" t="s">
        <v>146</v>
      </c>
      <c r="BK252" s="183">
        <f>ROUND(I252*H252,2)</f>
        <v>0</v>
      </c>
      <c r="BL252" s="18" t="s">
        <v>188</v>
      </c>
      <c r="BM252" s="182" t="s">
        <v>320</v>
      </c>
    </row>
    <row r="253" s="14" customFormat="1">
      <c r="A253" s="14"/>
      <c r="B253" s="192"/>
      <c r="C253" s="14"/>
      <c r="D253" s="185" t="s">
        <v>147</v>
      </c>
      <c r="E253" s="193" t="s">
        <v>1</v>
      </c>
      <c r="F253" s="194" t="s">
        <v>425</v>
      </c>
      <c r="G253" s="14"/>
      <c r="H253" s="195">
        <v>60</v>
      </c>
      <c r="I253" s="196"/>
      <c r="J253" s="14"/>
      <c r="K253" s="14"/>
      <c r="L253" s="192"/>
      <c r="M253" s="197"/>
      <c r="N253" s="198"/>
      <c r="O253" s="198"/>
      <c r="P253" s="198"/>
      <c r="Q253" s="198"/>
      <c r="R253" s="198"/>
      <c r="S253" s="198"/>
      <c r="T253" s="19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193" t="s">
        <v>147</v>
      </c>
      <c r="AU253" s="193" t="s">
        <v>146</v>
      </c>
      <c r="AV253" s="14" t="s">
        <v>146</v>
      </c>
      <c r="AW253" s="14" t="s">
        <v>30</v>
      </c>
      <c r="AX253" s="14" t="s">
        <v>73</v>
      </c>
      <c r="AY253" s="193" t="s">
        <v>137</v>
      </c>
    </row>
    <row r="254" s="15" customFormat="1">
      <c r="A254" s="15"/>
      <c r="B254" s="200"/>
      <c r="C254" s="15"/>
      <c r="D254" s="185" t="s">
        <v>147</v>
      </c>
      <c r="E254" s="201" t="s">
        <v>1</v>
      </c>
      <c r="F254" s="202" t="s">
        <v>152</v>
      </c>
      <c r="G254" s="15"/>
      <c r="H254" s="203">
        <v>60</v>
      </c>
      <c r="I254" s="204"/>
      <c r="J254" s="15"/>
      <c r="K254" s="15"/>
      <c r="L254" s="200"/>
      <c r="M254" s="205"/>
      <c r="N254" s="206"/>
      <c r="O254" s="206"/>
      <c r="P254" s="206"/>
      <c r="Q254" s="206"/>
      <c r="R254" s="206"/>
      <c r="S254" s="206"/>
      <c r="T254" s="207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01" t="s">
        <v>147</v>
      </c>
      <c r="AU254" s="201" t="s">
        <v>146</v>
      </c>
      <c r="AV254" s="15" t="s">
        <v>145</v>
      </c>
      <c r="AW254" s="15" t="s">
        <v>30</v>
      </c>
      <c r="AX254" s="15" t="s">
        <v>80</v>
      </c>
      <c r="AY254" s="201" t="s">
        <v>137</v>
      </c>
    </row>
    <row r="255" s="2" customFormat="1" ht="49.05" customHeight="1">
      <c r="A255" s="37"/>
      <c r="B255" s="170"/>
      <c r="C255" s="171" t="s">
        <v>238</v>
      </c>
      <c r="D255" s="171" t="s">
        <v>140</v>
      </c>
      <c r="E255" s="172" t="s">
        <v>322</v>
      </c>
      <c r="F255" s="173" t="s">
        <v>323</v>
      </c>
      <c r="G255" s="174" t="s">
        <v>210</v>
      </c>
      <c r="H255" s="175">
        <v>3.5449999999999999</v>
      </c>
      <c r="I255" s="176"/>
      <c r="J255" s="177">
        <f>ROUND(I255*H255,2)</f>
        <v>0</v>
      </c>
      <c r="K255" s="173" t="s">
        <v>144</v>
      </c>
      <c r="L255" s="38"/>
      <c r="M255" s="178" t="s">
        <v>1</v>
      </c>
      <c r="N255" s="179" t="s">
        <v>39</v>
      </c>
      <c r="O255" s="76"/>
      <c r="P255" s="180">
        <f>O255*H255</f>
        <v>0</v>
      </c>
      <c r="Q255" s="180">
        <v>0</v>
      </c>
      <c r="R255" s="180">
        <f>Q255*H255</f>
        <v>0</v>
      </c>
      <c r="S255" s="180">
        <v>0</v>
      </c>
      <c r="T255" s="181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82" t="s">
        <v>188</v>
      </c>
      <c r="AT255" s="182" t="s">
        <v>140</v>
      </c>
      <c r="AU255" s="182" t="s">
        <v>146</v>
      </c>
      <c r="AY255" s="18" t="s">
        <v>137</v>
      </c>
      <c r="BE255" s="183">
        <f>IF(N255="základní",J255,0)</f>
        <v>0</v>
      </c>
      <c r="BF255" s="183">
        <f>IF(N255="snížená",J255,0)</f>
        <v>0</v>
      </c>
      <c r="BG255" s="183">
        <f>IF(N255="zákl. přenesená",J255,0)</f>
        <v>0</v>
      </c>
      <c r="BH255" s="183">
        <f>IF(N255="sníž. přenesená",J255,0)</f>
        <v>0</v>
      </c>
      <c r="BI255" s="183">
        <f>IF(N255="nulová",J255,0)</f>
        <v>0</v>
      </c>
      <c r="BJ255" s="18" t="s">
        <v>146</v>
      </c>
      <c r="BK255" s="183">
        <f>ROUND(I255*H255,2)</f>
        <v>0</v>
      </c>
      <c r="BL255" s="18" t="s">
        <v>188</v>
      </c>
      <c r="BM255" s="182" t="s">
        <v>324</v>
      </c>
    </row>
    <row r="256" s="2" customFormat="1" ht="49.05" customHeight="1">
      <c r="A256" s="37"/>
      <c r="B256" s="170"/>
      <c r="C256" s="171" t="s">
        <v>325</v>
      </c>
      <c r="D256" s="171" t="s">
        <v>140</v>
      </c>
      <c r="E256" s="172" t="s">
        <v>326</v>
      </c>
      <c r="F256" s="173" t="s">
        <v>327</v>
      </c>
      <c r="G256" s="174" t="s">
        <v>210</v>
      </c>
      <c r="H256" s="175">
        <v>3.5449999999999999</v>
      </c>
      <c r="I256" s="176"/>
      <c r="J256" s="177">
        <f>ROUND(I256*H256,2)</f>
        <v>0</v>
      </c>
      <c r="K256" s="173" t="s">
        <v>144</v>
      </c>
      <c r="L256" s="38"/>
      <c r="M256" s="178" t="s">
        <v>1</v>
      </c>
      <c r="N256" s="179" t="s">
        <v>39</v>
      </c>
      <c r="O256" s="76"/>
      <c r="P256" s="180">
        <f>O256*H256</f>
        <v>0</v>
      </c>
      <c r="Q256" s="180">
        <v>0</v>
      </c>
      <c r="R256" s="180">
        <f>Q256*H256</f>
        <v>0</v>
      </c>
      <c r="S256" s="180">
        <v>0</v>
      </c>
      <c r="T256" s="18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82" t="s">
        <v>188</v>
      </c>
      <c r="AT256" s="182" t="s">
        <v>140</v>
      </c>
      <c r="AU256" s="182" t="s">
        <v>146</v>
      </c>
      <c r="AY256" s="18" t="s">
        <v>137</v>
      </c>
      <c r="BE256" s="183">
        <f>IF(N256="základní",J256,0)</f>
        <v>0</v>
      </c>
      <c r="BF256" s="183">
        <f>IF(N256="snížená",J256,0)</f>
        <v>0</v>
      </c>
      <c r="BG256" s="183">
        <f>IF(N256="zákl. přenesená",J256,0)</f>
        <v>0</v>
      </c>
      <c r="BH256" s="183">
        <f>IF(N256="sníž. přenesená",J256,0)</f>
        <v>0</v>
      </c>
      <c r="BI256" s="183">
        <f>IF(N256="nulová",J256,0)</f>
        <v>0</v>
      </c>
      <c r="BJ256" s="18" t="s">
        <v>146</v>
      </c>
      <c r="BK256" s="183">
        <f>ROUND(I256*H256,2)</f>
        <v>0</v>
      </c>
      <c r="BL256" s="18" t="s">
        <v>188</v>
      </c>
      <c r="BM256" s="182" t="s">
        <v>328</v>
      </c>
    </row>
    <row r="257" s="12" customFormat="1" ht="22.8" customHeight="1">
      <c r="A257" s="12"/>
      <c r="B257" s="157"/>
      <c r="C257" s="12"/>
      <c r="D257" s="158" t="s">
        <v>72</v>
      </c>
      <c r="E257" s="168" t="s">
        <v>329</v>
      </c>
      <c r="F257" s="168" t="s">
        <v>330</v>
      </c>
      <c r="G257" s="12"/>
      <c r="H257" s="12"/>
      <c r="I257" s="160"/>
      <c r="J257" s="169">
        <f>BK257</f>
        <v>0</v>
      </c>
      <c r="K257" s="12"/>
      <c r="L257" s="157"/>
      <c r="M257" s="162"/>
      <c r="N257" s="163"/>
      <c r="O257" s="163"/>
      <c r="P257" s="164">
        <f>SUM(P258:P272)</f>
        <v>0</v>
      </c>
      <c r="Q257" s="163"/>
      <c r="R257" s="164">
        <f>SUM(R258:R272)</f>
        <v>0</v>
      </c>
      <c r="S257" s="163"/>
      <c r="T257" s="165">
        <f>SUM(T258:T272)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158" t="s">
        <v>146</v>
      </c>
      <c r="AT257" s="166" t="s">
        <v>72</v>
      </c>
      <c r="AU257" s="166" t="s">
        <v>80</v>
      </c>
      <c r="AY257" s="158" t="s">
        <v>137</v>
      </c>
      <c r="BK257" s="167">
        <f>SUM(BK258:BK272)</f>
        <v>0</v>
      </c>
    </row>
    <row r="258" s="2" customFormat="1" ht="37.8" customHeight="1">
      <c r="A258" s="37"/>
      <c r="B258" s="170"/>
      <c r="C258" s="171" t="s">
        <v>242</v>
      </c>
      <c r="D258" s="171" t="s">
        <v>140</v>
      </c>
      <c r="E258" s="172" t="s">
        <v>331</v>
      </c>
      <c r="F258" s="173" t="s">
        <v>332</v>
      </c>
      <c r="G258" s="174" t="s">
        <v>143</v>
      </c>
      <c r="H258" s="175">
        <v>45.485999999999997</v>
      </c>
      <c r="I258" s="176"/>
      <c r="J258" s="177">
        <f>ROUND(I258*H258,2)</f>
        <v>0</v>
      </c>
      <c r="K258" s="173" t="s">
        <v>144</v>
      </c>
      <c r="L258" s="38"/>
      <c r="M258" s="178" t="s">
        <v>1</v>
      </c>
      <c r="N258" s="179" t="s">
        <v>39</v>
      </c>
      <c r="O258" s="76"/>
      <c r="P258" s="180">
        <f>O258*H258</f>
        <v>0</v>
      </c>
      <c r="Q258" s="180">
        <v>0</v>
      </c>
      <c r="R258" s="180">
        <f>Q258*H258</f>
        <v>0</v>
      </c>
      <c r="S258" s="180">
        <v>0</v>
      </c>
      <c r="T258" s="18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82" t="s">
        <v>188</v>
      </c>
      <c r="AT258" s="182" t="s">
        <v>140</v>
      </c>
      <c r="AU258" s="182" t="s">
        <v>146</v>
      </c>
      <c r="AY258" s="18" t="s">
        <v>137</v>
      </c>
      <c r="BE258" s="183">
        <f>IF(N258="základní",J258,0)</f>
        <v>0</v>
      </c>
      <c r="BF258" s="183">
        <f>IF(N258="snížená",J258,0)</f>
        <v>0</v>
      </c>
      <c r="BG258" s="183">
        <f>IF(N258="zákl. přenesená",J258,0)</f>
        <v>0</v>
      </c>
      <c r="BH258" s="183">
        <f>IF(N258="sníž. přenesená",J258,0)</f>
        <v>0</v>
      </c>
      <c r="BI258" s="183">
        <f>IF(N258="nulová",J258,0)</f>
        <v>0</v>
      </c>
      <c r="BJ258" s="18" t="s">
        <v>146</v>
      </c>
      <c r="BK258" s="183">
        <f>ROUND(I258*H258,2)</f>
        <v>0</v>
      </c>
      <c r="BL258" s="18" t="s">
        <v>188</v>
      </c>
      <c r="BM258" s="182" t="s">
        <v>333</v>
      </c>
    </row>
    <row r="259" s="2" customFormat="1">
      <c r="A259" s="37"/>
      <c r="B259" s="38"/>
      <c r="C259" s="37"/>
      <c r="D259" s="185" t="s">
        <v>254</v>
      </c>
      <c r="E259" s="37"/>
      <c r="F259" s="218" t="s">
        <v>334</v>
      </c>
      <c r="G259" s="37"/>
      <c r="H259" s="37"/>
      <c r="I259" s="219"/>
      <c r="J259" s="37"/>
      <c r="K259" s="37"/>
      <c r="L259" s="38"/>
      <c r="M259" s="220"/>
      <c r="N259" s="221"/>
      <c r="O259" s="76"/>
      <c r="P259" s="76"/>
      <c r="Q259" s="76"/>
      <c r="R259" s="76"/>
      <c r="S259" s="76"/>
      <c r="T259" s="7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8" t="s">
        <v>254</v>
      </c>
      <c r="AU259" s="18" t="s">
        <v>146</v>
      </c>
    </row>
    <row r="260" s="13" customFormat="1">
      <c r="A260" s="13"/>
      <c r="B260" s="184"/>
      <c r="C260" s="13"/>
      <c r="D260" s="185" t="s">
        <v>147</v>
      </c>
      <c r="E260" s="186" t="s">
        <v>1</v>
      </c>
      <c r="F260" s="187" t="s">
        <v>156</v>
      </c>
      <c r="G260" s="13"/>
      <c r="H260" s="186" t="s">
        <v>1</v>
      </c>
      <c r="I260" s="188"/>
      <c r="J260" s="13"/>
      <c r="K260" s="13"/>
      <c r="L260" s="184"/>
      <c r="M260" s="189"/>
      <c r="N260" s="190"/>
      <c r="O260" s="190"/>
      <c r="P260" s="190"/>
      <c r="Q260" s="190"/>
      <c r="R260" s="190"/>
      <c r="S260" s="190"/>
      <c r="T260" s="19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86" t="s">
        <v>147</v>
      </c>
      <c r="AU260" s="186" t="s">
        <v>146</v>
      </c>
      <c r="AV260" s="13" t="s">
        <v>80</v>
      </c>
      <c r="AW260" s="13" t="s">
        <v>30</v>
      </c>
      <c r="AX260" s="13" t="s">
        <v>73</v>
      </c>
      <c r="AY260" s="186" t="s">
        <v>137</v>
      </c>
    </row>
    <row r="261" s="13" customFormat="1">
      <c r="A261" s="13"/>
      <c r="B261" s="184"/>
      <c r="C261" s="13"/>
      <c r="D261" s="185" t="s">
        <v>147</v>
      </c>
      <c r="E261" s="186" t="s">
        <v>1</v>
      </c>
      <c r="F261" s="187" t="s">
        <v>148</v>
      </c>
      <c r="G261" s="13"/>
      <c r="H261" s="186" t="s">
        <v>1</v>
      </c>
      <c r="I261" s="188"/>
      <c r="J261" s="13"/>
      <c r="K261" s="13"/>
      <c r="L261" s="184"/>
      <c r="M261" s="189"/>
      <c r="N261" s="190"/>
      <c r="O261" s="190"/>
      <c r="P261" s="190"/>
      <c r="Q261" s="190"/>
      <c r="R261" s="190"/>
      <c r="S261" s="190"/>
      <c r="T261" s="19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86" t="s">
        <v>147</v>
      </c>
      <c r="AU261" s="186" t="s">
        <v>146</v>
      </c>
      <c r="AV261" s="13" t="s">
        <v>80</v>
      </c>
      <c r="AW261" s="13" t="s">
        <v>30</v>
      </c>
      <c r="AX261" s="13" t="s">
        <v>73</v>
      </c>
      <c r="AY261" s="186" t="s">
        <v>137</v>
      </c>
    </row>
    <row r="262" s="14" customFormat="1">
      <c r="A262" s="14"/>
      <c r="B262" s="192"/>
      <c r="C262" s="14"/>
      <c r="D262" s="185" t="s">
        <v>147</v>
      </c>
      <c r="E262" s="193" t="s">
        <v>1</v>
      </c>
      <c r="F262" s="194" t="s">
        <v>426</v>
      </c>
      <c r="G262" s="14"/>
      <c r="H262" s="195">
        <v>26.166</v>
      </c>
      <c r="I262" s="196"/>
      <c r="J262" s="14"/>
      <c r="K262" s="14"/>
      <c r="L262" s="192"/>
      <c r="M262" s="197"/>
      <c r="N262" s="198"/>
      <c r="O262" s="198"/>
      <c r="P262" s="198"/>
      <c r="Q262" s="198"/>
      <c r="R262" s="198"/>
      <c r="S262" s="198"/>
      <c r="T262" s="19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193" t="s">
        <v>147</v>
      </c>
      <c r="AU262" s="193" t="s">
        <v>146</v>
      </c>
      <c r="AV262" s="14" t="s">
        <v>146</v>
      </c>
      <c r="AW262" s="14" t="s">
        <v>30</v>
      </c>
      <c r="AX262" s="14" t="s">
        <v>73</v>
      </c>
      <c r="AY262" s="193" t="s">
        <v>137</v>
      </c>
    </row>
    <row r="263" s="13" customFormat="1">
      <c r="A263" s="13"/>
      <c r="B263" s="184"/>
      <c r="C263" s="13"/>
      <c r="D263" s="185" t="s">
        <v>147</v>
      </c>
      <c r="E263" s="186" t="s">
        <v>1</v>
      </c>
      <c r="F263" s="187" t="s">
        <v>150</v>
      </c>
      <c r="G263" s="13"/>
      <c r="H263" s="186" t="s">
        <v>1</v>
      </c>
      <c r="I263" s="188"/>
      <c r="J263" s="13"/>
      <c r="K263" s="13"/>
      <c r="L263" s="184"/>
      <c r="M263" s="189"/>
      <c r="N263" s="190"/>
      <c r="O263" s="190"/>
      <c r="P263" s="190"/>
      <c r="Q263" s="190"/>
      <c r="R263" s="190"/>
      <c r="S263" s="190"/>
      <c r="T263" s="19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86" t="s">
        <v>147</v>
      </c>
      <c r="AU263" s="186" t="s">
        <v>146</v>
      </c>
      <c r="AV263" s="13" t="s">
        <v>80</v>
      </c>
      <c r="AW263" s="13" t="s">
        <v>30</v>
      </c>
      <c r="AX263" s="13" t="s">
        <v>73</v>
      </c>
      <c r="AY263" s="186" t="s">
        <v>137</v>
      </c>
    </row>
    <row r="264" s="14" customFormat="1">
      <c r="A264" s="14"/>
      <c r="B264" s="192"/>
      <c r="C264" s="14"/>
      <c r="D264" s="185" t="s">
        <v>147</v>
      </c>
      <c r="E264" s="193" t="s">
        <v>1</v>
      </c>
      <c r="F264" s="194" t="s">
        <v>427</v>
      </c>
      <c r="G264" s="14"/>
      <c r="H264" s="195">
        <v>19.32</v>
      </c>
      <c r="I264" s="196"/>
      <c r="J264" s="14"/>
      <c r="K264" s="14"/>
      <c r="L264" s="192"/>
      <c r="M264" s="197"/>
      <c r="N264" s="198"/>
      <c r="O264" s="198"/>
      <c r="P264" s="198"/>
      <c r="Q264" s="198"/>
      <c r="R264" s="198"/>
      <c r="S264" s="198"/>
      <c r="T264" s="19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193" t="s">
        <v>147</v>
      </c>
      <c r="AU264" s="193" t="s">
        <v>146</v>
      </c>
      <c r="AV264" s="14" t="s">
        <v>146</v>
      </c>
      <c r="AW264" s="14" t="s">
        <v>30</v>
      </c>
      <c r="AX264" s="14" t="s">
        <v>73</v>
      </c>
      <c r="AY264" s="193" t="s">
        <v>137</v>
      </c>
    </row>
    <row r="265" s="15" customFormat="1">
      <c r="A265" s="15"/>
      <c r="B265" s="200"/>
      <c r="C265" s="15"/>
      <c r="D265" s="185" t="s">
        <v>147</v>
      </c>
      <c r="E265" s="201" t="s">
        <v>1</v>
      </c>
      <c r="F265" s="202" t="s">
        <v>152</v>
      </c>
      <c r="G265" s="15"/>
      <c r="H265" s="203">
        <v>45.486000000000004</v>
      </c>
      <c r="I265" s="204"/>
      <c r="J265" s="15"/>
      <c r="K265" s="15"/>
      <c r="L265" s="200"/>
      <c r="M265" s="205"/>
      <c r="N265" s="206"/>
      <c r="O265" s="206"/>
      <c r="P265" s="206"/>
      <c r="Q265" s="206"/>
      <c r="R265" s="206"/>
      <c r="S265" s="206"/>
      <c r="T265" s="207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01" t="s">
        <v>147</v>
      </c>
      <c r="AU265" s="201" t="s">
        <v>146</v>
      </c>
      <c r="AV265" s="15" t="s">
        <v>145</v>
      </c>
      <c r="AW265" s="15" t="s">
        <v>30</v>
      </c>
      <c r="AX265" s="15" t="s">
        <v>80</v>
      </c>
      <c r="AY265" s="201" t="s">
        <v>137</v>
      </c>
    </row>
    <row r="266" s="2" customFormat="1" ht="44.25" customHeight="1">
      <c r="A266" s="37"/>
      <c r="B266" s="170"/>
      <c r="C266" s="171" t="s">
        <v>337</v>
      </c>
      <c r="D266" s="171" t="s">
        <v>140</v>
      </c>
      <c r="E266" s="172" t="s">
        <v>338</v>
      </c>
      <c r="F266" s="173" t="s">
        <v>339</v>
      </c>
      <c r="G266" s="174" t="s">
        <v>143</v>
      </c>
      <c r="H266" s="175">
        <v>45.485999999999997</v>
      </c>
      <c r="I266" s="176"/>
      <c r="J266" s="177">
        <f>ROUND(I266*H266,2)</f>
        <v>0</v>
      </c>
      <c r="K266" s="173" t="s">
        <v>144</v>
      </c>
      <c r="L266" s="38"/>
      <c r="M266" s="178" t="s">
        <v>1</v>
      </c>
      <c r="N266" s="179" t="s">
        <v>39</v>
      </c>
      <c r="O266" s="76"/>
      <c r="P266" s="180">
        <f>O266*H266</f>
        <v>0</v>
      </c>
      <c r="Q266" s="180">
        <v>0</v>
      </c>
      <c r="R266" s="180">
        <f>Q266*H266</f>
        <v>0</v>
      </c>
      <c r="S266" s="180">
        <v>0</v>
      </c>
      <c r="T266" s="181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82" t="s">
        <v>188</v>
      </c>
      <c r="AT266" s="182" t="s">
        <v>140</v>
      </c>
      <c r="AU266" s="182" t="s">
        <v>146</v>
      </c>
      <c r="AY266" s="18" t="s">
        <v>137</v>
      </c>
      <c r="BE266" s="183">
        <f>IF(N266="základní",J266,0)</f>
        <v>0</v>
      </c>
      <c r="BF266" s="183">
        <f>IF(N266="snížená",J266,0)</f>
        <v>0</v>
      </c>
      <c r="BG266" s="183">
        <f>IF(N266="zákl. přenesená",J266,0)</f>
        <v>0</v>
      </c>
      <c r="BH266" s="183">
        <f>IF(N266="sníž. přenesená",J266,0)</f>
        <v>0</v>
      </c>
      <c r="BI266" s="183">
        <f>IF(N266="nulová",J266,0)</f>
        <v>0</v>
      </c>
      <c r="BJ266" s="18" t="s">
        <v>146</v>
      </c>
      <c r="BK266" s="183">
        <f>ROUND(I266*H266,2)</f>
        <v>0</v>
      </c>
      <c r="BL266" s="18" t="s">
        <v>188</v>
      </c>
      <c r="BM266" s="182" t="s">
        <v>340</v>
      </c>
    </row>
    <row r="267" s="13" customFormat="1">
      <c r="A267" s="13"/>
      <c r="B267" s="184"/>
      <c r="C267" s="13"/>
      <c r="D267" s="185" t="s">
        <v>147</v>
      </c>
      <c r="E267" s="186" t="s">
        <v>1</v>
      </c>
      <c r="F267" s="187" t="s">
        <v>156</v>
      </c>
      <c r="G267" s="13"/>
      <c r="H267" s="186" t="s">
        <v>1</v>
      </c>
      <c r="I267" s="188"/>
      <c r="J267" s="13"/>
      <c r="K267" s="13"/>
      <c r="L267" s="184"/>
      <c r="M267" s="189"/>
      <c r="N267" s="190"/>
      <c r="O267" s="190"/>
      <c r="P267" s="190"/>
      <c r="Q267" s="190"/>
      <c r="R267" s="190"/>
      <c r="S267" s="190"/>
      <c r="T267" s="19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86" t="s">
        <v>147</v>
      </c>
      <c r="AU267" s="186" t="s">
        <v>146</v>
      </c>
      <c r="AV267" s="13" t="s">
        <v>80</v>
      </c>
      <c r="AW267" s="13" t="s">
        <v>30</v>
      </c>
      <c r="AX267" s="13" t="s">
        <v>73</v>
      </c>
      <c r="AY267" s="186" t="s">
        <v>137</v>
      </c>
    </row>
    <row r="268" s="13" customFormat="1">
      <c r="A268" s="13"/>
      <c r="B268" s="184"/>
      <c r="C268" s="13"/>
      <c r="D268" s="185" t="s">
        <v>147</v>
      </c>
      <c r="E268" s="186" t="s">
        <v>1</v>
      </c>
      <c r="F268" s="187" t="s">
        <v>148</v>
      </c>
      <c r="G268" s="13"/>
      <c r="H268" s="186" t="s">
        <v>1</v>
      </c>
      <c r="I268" s="188"/>
      <c r="J268" s="13"/>
      <c r="K268" s="13"/>
      <c r="L268" s="184"/>
      <c r="M268" s="189"/>
      <c r="N268" s="190"/>
      <c r="O268" s="190"/>
      <c r="P268" s="190"/>
      <c r="Q268" s="190"/>
      <c r="R268" s="190"/>
      <c r="S268" s="190"/>
      <c r="T268" s="19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86" t="s">
        <v>147</v>
      </c>
      <c r="AU268" s="186" t="s">
        <v>146</v>
      </c>
      <c r="AV268" s="13" t="s">
        <v>80</v>
      </c>
      <c r="AW268" s="13" t="s">
        <v>30</v>
      </c>
      <c r="AX268" s="13" t="s">
        <v>73</v>
      </c>
      <c r="AY268" s="186" t="s">
        <v>137</v>
      </c>
    </row>
    <row r="269" s="14" customFormat="1">
      <c r="A269" s="14"/>
      <c r="B269" s="192"/>
      <c r="C269" s="14"/>
      <c r="D269" s="185" t="s">
        <v>147</v>
      </c>
      <c r="E269" s="193" t="s">
        <v>1</v>
      </c>
      <c r="F269" s="194" t="s">
        <v>426</v>
      </c>
      <c r="G269" s="14"/>
      <c r="H269" s="195">
        <v>26.166</v>
      </c>
      <c r="I269" s="196"/>
      <c r="J269" s="14"/>
      <c r="K269" s="14"/>
      <c r="L269" s="192"/>
      <c r="M269" s="197"/>
      <c r="N269" s="198"/>
      <c r="O269" s="198"/>
      <c r="P269" s="198"/>
      <c r="Q269" s="198"/>
      <c r="R269" s="198"/>
      <c r="S269" s="198"/>
      <c r="T269" s="19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193" t="s">
        <v>147</v>
      </c>
      <c r="AU269" s="193" t="s">
        <v>146</v>
      </c>
      <c r="AV269" s="14" t="s">
        <v>146</v>
      </c>
      <c r="AW269" s="14" t="s">
        <v>30</v>
      </c>
      <c r="AX269" s="14" t="s">
        <v>73</v>
      </c>
      <c r="AY269" s="193" t="s">
        <v>137</v>
      </c>
    </row>
    <row r="270" s="13" customFormat="1">
      <c r="A270" s="13"/>
      <c r="B270" s="184"/>
      <c r="C270" s="13"/>
      <c r="D270" s="185" t="s">
        <v>147</v>
      </c>
      <c r="E270" s="186" t="s">
        <v>1</v>
      </c>
      <c r="F270" s="187" t="s">
        <v>150</v>
      </c>
      <c r="G270" s="13"/>
      <c r="H270" s="186" t="s">
        <v>1</v>
      </c>
      <c r="I270" s="188"/>
      <c r="J270" s="13"/>
      <c r="K270" s="13"/>
      <c r="L270" s="184"/>
      <c r="M270" s="189"/>
      <c r="N270" s="190"/>
      <c r="O270" s="190"/>
      <c r="P270" s="190"/>
      <c r="Q270" s="190"/>
      <c r="R270" s="190"/>
      <c r="S270" s="190"/>
      <c r="T270" s="19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86" t="s">
        <v>147</v>
      </c>
      <c r="AU270" s="186" t="s">
        <v>146</v>
      </c>
      <c r="AV270" s="13" t="s">
        <v>80</v>
      </c>
      <c r="AW270" s="13" t="s">
        <v>30</v>
      </c>
      <c r="AX270" s="13" t="s">
        <v>73</v>
      </c>
      <c r="AY270" s="186" t="s">
        <v>137</v>
      </c>
    </row>
    <row r="271" s="14" customFormat="1">
      <c r="A271" s="14"/>
      <c r="B271" s="192"/>
      <c r="C271" s="14"/>
      <c r="D271" s="185" t="s">
        <v>147</v>
      </c>
      <c r="E271" s="193" t="s">
        <v>1</v>
      </c>
      <c r="F271" s="194" t="s">
        <v>427</v>
      </c>
      <c r="G271" s="14"/>
      <c r="H271" s="195">
        <v>19.32</v>
      </c>
      <c r="I271" s="196"/>
      <c r="J271" s="14"/>
      <c r="K271" s="14"/>
      <c r="L271" s="192"/>
      <c r="M271" s="197"/>
      <c r="N271" s="198"/>
      <c r="O271" s="198"/>
      <c r="P271" s="198"/>
      <c r="Q271" s="198"/>
      <c r="R271" s="198"/>
      <c r="S271" s="198"/>
      <c r="T271" s="19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193" t="s">
        <v>147</v>
      </c>
      <c r="AU271" s="193" t="s">
        <v>146</v>
      </c>
      <c r="AV271" s="14" t="s">
        <v>146</v>
      </c>
      <c r="AW271" s="14" t="s">
        <v>30</v>
      </c>
      <c r="AX271" s="14" t="s">
        <v>73</v>
      </c>
      <c r="AY271" s="193" t="s">
        <v>137</v>
      </c>
    </row>
    <row r="272" s="15" customFormat="1">
      <c r="A272" s="15"/>
      <c r="B272" s="200"/>
      <c r="C272" s="15"/>
      <c r="D272" s="185" t="s">
        <v>147</v>
      </c>
      <c r="E272" s="201" t="s">
        <v>1</v>
      </c>
      <c r="F272" s="202" t="s">
        <v>152</v>
      </c>
      <c r="G272" s="15"/>
      <c r="H272" s="203">
        <v>45.486000000000004</v>
      </c>
      <c r="I272" s="204"/>
      <c r="J272" s="15"/>
      <c r="K272" s="15"/>
      <c r="L272" s="200"/>
      <c r="M272" s="205"/>
      <c r="N272" s="206"/>
      <c r="O272" s="206"/>
      <c r="P272" s="206"/>
      <c r="Q272" s="206"/>
      <c r="R272" s="206"/>
      <c r="S272" s="206"/>
      <c r="T272" s="207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01" t="s">
        <v>147</v>
      </c>
      <c r="AU272" s="201" t="s">
        <v>146</v>
      </c>
      <c r="AV272" s="15" t="s">
        <v>145</v>
      </c>
      <c r="AW272" s="15" t="s">
        <v>30</v>
      </c>
      <c r="AX272" s="15" t="s">
        <v>80</v>
      </c>
      <c r="AY272" s="201" t="s">
        <v>137</v>
      </c>
    </row>
    <row r="273" s="12" customFormat="1" ht="22.8" customHeight="1">
      <c r="A273" s="12"/>
      <c r="B273" s="157"/>
      <c r="C273" s="12"/>
      <c r="D273" s="158" t="s">
        <v>72</v>
      </c>
      <c r="E273" s="168" t="s">
        <v>341</v>
      </c>
      <c r="F273" s="168" t="s">
        <v>342</v>
      </c>
      <c r="G273" s="12"/>
      <c r="H273" s="12"/>
      <c r="I273" s="160"/>
      <c r="J273" s="169">
        <f>BK273</f>
        <v>0</v>
      </c>
      <c r="K273" s="12"/>
      <c r="L273" s="157"/>
      <c r="M273" s="162"/>
      <c r="N273" s="163"/>
      <c r="O273" s="163"/>
      <c r="P273" s="164">
        <f>SUM(P274:P321)</f>
        <v>0</v>
      </c>
      <c r="Q273" s="163"/>
      <c r="R273" s="164">
        <f>SUM(R274:R321)</f>
        <v>0</v>
      </c>
      <c r="S273" s="163"/>
      <c r="T273" s="165">
        <f>SUM(T274:T321)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158" t="s">
        <v>146</v>
      </c>
      <c r="AT273" s="166" t="s">
        <v>72</v>
      </c>
      <c r="AU273" s="166" t="s">
        <v>80</v>
      </c>
      <c r="AY273" s="158" t="s">
        <v>137</v>
      </c>
      <c r="BK273" s="167">
        <f>SUM(BK274:BK321)</f>
        <v>0</v>
      </c>
    </row>
    <row r="274" s="2" customFormat="1" ht="24.15" customHeight="1">
      <c r="A274" s="37"/>
      <c r="B274" s="170"/>
      <c r="C274" s="171" t="s">
        <v>248</v>
      </c>
      <c r="D274" s="171" t="s">
        <v>140</v>
      </c>
      <c r="E274" s="172" t="s">
        <v>343</v>
      </c>
      <c r="F274" s="173" t="s">
        <v>344</v>
      </c>
      <c r="G274" s="174" t="s">
        <v>143</v>
      </c>
      <c r="H274" s="175">
        <v>198</v>
      </c>
      <c r="I274" s="176"/>
      <c r="J274" s="177">
        <f>ROUND(I274*H274,2)</f>
        <v>0</v>
      </c>
      <c r="K274" s="173" t="s">
        <v>144</v>
      </c>
      <c r="L274" s="38"/>
      <c r="M274" s="178" t="s">
        <v>1</v>
      </c>
      <c r="N274" s="179" t="s">
        <v>39</v>
      </c>
      <c r="O274" s="76"/>
      <c r="P274" s="180">
        <f>O274*H274</f>
        <v>0</v>
      </c>
      <c r="Q274" s="180">
        <v>0</v>
      </c>
      <c r="R274" s="180">
        <f>Q274*H274</f>
        <v>0</v>
      </c>
      <c r="S274" s="180">
        <v>0</v>
      </c>
      <c r="T274" s="181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82" t="s">
        <v>188</v>
      </c>
      <c r="AT274" s="182" t="s">
        <v>140</v>
      </c>
      <c r="AU274" s="182" t="s">
        <v>146</v>
      </c>
      <c r="AY274" s="18" t="s">
        <v>137</v>
      </c>
      <c r="BE274" s="183">
        <f>IF(N274="základní",J274,0)</f>
        <v>0</v>
      </c>
      <c r="BF274" s="183">
        <f>IF(N274="snížená",J274,0)</f>
        <v>0</v>
      </c>
      <c r="BG274" s="183">
        <f>IF(N274="zákl. přenesená",J274,0)</f>
        <v>0</v>
      </c>
      <c r="BH274" s="183">
        <f>IF(N274="sníž. přenesená",J274,0)</f>
        <v>0</v>
      </c>
      <c r="BI274" s="183">
        <f>IF(N274="nulová",J274,0)</f>
        <v>0</v>
      </c>
      <c r="BJ274" s="18" t="s">
        <v>146</v>
      </c>
      <c r="BK274" s="183">
        <f>ROUND(I274*H274,2)</f>
        <v>0</v>
      </c>
      <c r="BL274" s="18" t="s">
        <v>188</v>
      </c>
      <c r="BM274" s="182" t="s">
        <v>345</v>
      </c>
    </row>
    <row r="275" s="13" customFormat="1">
      <c r="A275" s="13"/>
      <c r="B275" s="184"/>
      <c r="C275" s="13"/>
      <c r="D275" s="185" t="s">
        <v>147</v>
      </c>
      <c r="E275" s="186" t="s">
        <v>1</v>
      </c>
      <c r="F275" s="187" t="s">
        <v>346</v>
      </c>
      <c r="G275" s="13"/>
      <c r="H275" s="186" t="s">
        <v>1</v>
      </c>
      <c r="I275" s="188"/>
      <c r="J275" s="13"/>
      <c r="K275" s="13"/>
      <c r="L275" s="184"/>
      <c r="M275" s="189"/>
      <c r="N275" s="190"/>
      <c r="O275" s="190"/>
      <c r="P275" s="190"/>
      <c r="Q275" s="190"/>
      <c r="R275" s="190"/>
      <c r="S275" s="190"/>
      <c r="T275" s="19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86" t="s">
        <v>147</v>
      </c>
      <c r="AU275" s="186" t="s">
        <v>146</v>
      </c>
      <c r="AV275" s="13" t="s">
        <v>80</v>
      </c>
      <c r="AW275" s="13" t="s">
        <v>30</v>
      </c>
      <c r="AX275" s="13" t="s">
        <v>73</v>
      </c>
      <c r="AY275" s="186" t="s">
        <v>137</v>
      </c>
    </row>
    <row r="276" s="13" customFormat="1">
      <c r="A276" s="13"/>
      <c r="B276" s="184"/>
      <c r="C276" s="13"/>
      <c r="D276" s="185" t="s">
        <v>147</v>
      </c>
      <c r="E276" s="186" t="s">
        <v>1</v>
      </c>
      <c r="F276" s="187" t="s">
        <v>148</v>
      </c>
      <c r="G276" s="13"/>
      <c r="H276" s="186" t="s">
        <v>1</v>
      </c>
      <c r="I276" s="188"/>
      <c r="J276" s="13"/>
      <c r="K276" s="13"/>
      <c r="L276" s="184"/>
      <c r="M276" s="189"/>
      <c r="N276" s="190"/>
      <c r="O276" s="190"/>
      <c r="P276" s="190"/>
      <c r="Q276" s="190"/>
      <c r="R276" s="190"/>
      <c r="S276" s="190"/>
      <c r="T276" s="19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86" t="s">
        <v>147</v>
      </c>
      <c r="AU276" s="186" t="s">
        <v>146</v>
      </c>
      <c r="AV276" s="13" t="s">
        <v>80</v>
      </c>
      <c r="AW276" s="13" t="s">
        <v>30</v>
      </c>
      <c r="AX276" s="13" t="s">
        <v>73</v>
      </c>
      <c r="AY276" s="186" t="s">
        <v>137</v>
      </c>
    </row>
    <row r="277" s="14" customFormat="1">
      <c r="A277" s="14"/>
      <c r="B277" s="192"/>
      <c r="C277" s="14"/>
      <c r="D277" s="185" t="s">
        <v>147</v>
      </c>
      <c r="E277" s="193" t="s">
        <v>1</v>
      </c>
      <c r="F277" s="194" t="s">
        <v>428</v>
      </c>
      <c r="G277" s="14"/>
      <c r="H277" s="195">
        <v>126</v>
      </c>
      <c r="I277" s="196"/>
      <c r="J277" s="14"/>
      <c r="K277" s="14"/>
      <c r="L277" s="192"/>
      <c r="M277" s="197"/>
      <c r="N277" s="198"/>
      <c r="O277" s="198"/>
      <c r="P277" s="198"/>
      <c r="Q277" s="198"/>
      <c r="R277" s="198"/>
      <c r="S277" s="198"/>
      <c r="T277" s="19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193" t="s">
        <v>147</v>
      </c>
      <c r="AU277" s="193" t="s">
        <v>146</v>
      </c>
      <c r="AV277" s="14" t="s">
        <v>146</v>
      </c>
      <c r="AW277" s="14" t="s">
        <v>30</v>
      </c>
      <c r="AX277" s="14" t="s">
        <v>73</v>
      </c>
      <c r="AY277" s="193" t="s">
        <v>137</v>
      </c>
    </row>
    <row r="278" s="13" customFormat="1">
      <c r="A278" s="13"/>
      <c r="B278" s="184"/>
      <c r="C278" s="13"/>
      <c r="D278" s="185" t="s">
        <v>147</v>
      </c>
      <c r="E278" s="186" t="s">
        <v>1</v>
      </c>
      <c r="F278" s="187" t="s">
        <v>150</v>
      </c>
      <c r="G278" s="13"/>
      <c r="H278" s="186" t="s">
        <v>1</v>
      </c>
      <c r="I278" s="188"/>
      <c r="J278" s="13"/>
      <c r="K278" s="13"/>
      <c r="L278" s="184"/>
      <c r="M278" s="189"/>
      <c r="N278" s="190"/>
      <c r="O278" s="190"/>
      <c r="P278" s="190"/>
      <c r="Q278" s="190"/>
      <c r="R278" s="190"/>
      <c r="S278" s="190"/>
      <c r="T278" s="19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86" t="s">
        <v>147</v>
      </c>
      <c r="AU278" s="186" t="s">
        <v>146</v>
      </c>
      <c r="AV278" s="13" t="s">
        <v>80</v>
      </c>
      <c r="AW278" s="13" t="s">
        <v>30</v>
      </c>
      <c r="AX278" s="13" t="s">
        <v>73</v>
      </c>
      <c r="AY278" s="186" t="s">
        <v>137</v>
      </c>
    </row>
    <row r="279" s="14" customFormat="1">
      <c r="A279" s="14"/>
      <c r="B279" s="192"/>
      <c r="C279" s="14"/>
      <c r="D279" s="185" t="s">
        <v>147</v>
      </c>
      <c r="E279" s="193" t="s">
        <v>1</v>
      </c>
      <c r="F279" s="194" t="s">
        <v>429</v>
      </c>
      <c r="G279" s="14"/>
      <c r="H279" s="195">
        <v>72</v>
      </c>
      <c r="I279" s="196"/>
      <c r="J279" s="14"/>
      <c r="K279" s="14"/>
      <c r="L279" s="192"/>
      <c r="M279" s="197"/>
      <c r="N279" s="198"/>
      <c r="O279" s="198"/>
      <c r="P279" s="198"/>
      <c r="Q279" s="198"/>
      <c r="R279" s="198"/>
      <c r="S279" s="198"/>
      <c r="T279" s="19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193" t="s">
        <v>147</v>
      </c>
      <c r="AU279" s="193" t="s">
        <v>146</v>
      </c>
      <c r="AV279" s="14" t="s">
        <v>146</v>
      </c>
      <c r="AW279" s="14" t="s">
        <v>30</v>
      </c>
      <c r="AX279" s="14" t="s">
        <v>73</v>
      </c>
      <c r="AY279" s="193" t="s">
        <v>137</v>
      </c>
    </row>
    <row r="280" s="15" customFormat="1">
      <c r="A280" s="15"/>
      <c r="B280" s="200"/>
      <c r="C280" s="15"/>
      <c r="D280" s="185" t="s">
        <v>147</v>
      </c>
      <c r="E280" s="201" t="s">
        <v>1</v>
      </c>
      <c r="F280" s="202" t="s">
        <v>152</v>
      </c>
      <c r="G280" s="15"/>
      <c r="H280" s="203">
        <v>198</v>
      </c>
      <c r="I280" s="204"/>
      <c r="J280" s="15"/>
      <c r="K280" s="15"/>
      <c r="L280" s="200"/>
      <c r="M280" s="205"/>
      <c r="N280" s="206"/>
      <c r="O280" s="206"/>
      <c r="P280" s="206"/>
      <c r="Q280" s="206"/>
      <c r="R280" s="206"/>
      <c r="S280" s="206"/>
      <c r="T280" s="207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01" t="s">
        <v>147</v>
      </c>
      <c r="AU280" s="201" t="s">
        <v>146</v>
      </c>
      <c r="AV280" s="15" t="s">
        <v>145</v>
      </c>
      <c r="AW280" s="15" t="s">
        <v>30</v>
      </c>
      <c r="AX280" s="15" t="s">
        <v>80</v>
      </c>
      <c r="AY280" s="201" t="s">
        <v>137</v>
      </c>
    </row>
    <row r="281" s="2" customFormat="1" ht="16.5" customHeight="1">
      <c r="A281" s="37"/>
      <c r="B281" s="170"/>
      <c r="C281" s="208" t="s">
        <v>349</v>
      </c>
      <c r="D281" s="208" t="s">
        <v>169</v>
      </c>
      <c r="E281" s="209" t="s">
        <v>350</v>
      </c>
      <c r="F281" s="210" t="s">
        <v>351</v>
      </c>
      <c r="G281" s="211" t="s">
        <v>143</v>
      </c>
      <c r="H281" s="212">
        <v>207.90000000000001</v>
      </c>
      <c r="I281" s="213"/>
      <c r="J281" s="214">
        <f>ROUND(I281*H281,2)</f>
        <v>0</v>
      </c>
      <c r="K281" s="210" t="s">
        <v>144</v>
      </c>
      <c r="L281" s="215"/>
      <c r="M281" s="216" t="s">
        <v>1</v>
      </c>
      <c r="N281" s="217" t="s">
        <v>39</v>
      </c>
      <c r="O281" s="76"/>
      <c r="P281" s="180">
        <f>O281*H281</f>
        <v>0</v>
      </c>
      <c r="Q281" s="180">
        <v>0</v>
      </c>
      <c r="R281" s="180">
        <f>Q281*H281</f>
        <v>0</v>
      </c>
      <c r="S281" s="180">
        <v>0</v>
      </c>
      <c r="T281" s="18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82" t="s">
        <v>157</v>
      </c>
      <c r="AT281" s="182" t="s">
        <v>169</v>
      </c>
      <c r="AU281" s="182" t="s">
        <v>146</v>
      </c>
      <c r="AY281" s="18" t="s">
        <v>137</v>
      </c>
      <c r="BE281" s="183">
        <f>IF(N281="základní",J281,0)</f>
        <v>0</v>
      </c>
      <c r="BF281" s="183">
        <f>IF(N281="snížená",J281,0)</f>
        <v>0</v>
      </c>
      <c r="BG281" s="183">
        <f>IF(N281="zákl. přenesená",J281,0)</f>
        <v>0</v>
      </c>
      <c r="BH281" s="183">
        <f>IF(N281="sníž. přenesená",J281,0)</f>
        <v>0</v>
      </c>
      <c r="BI281" s="183">
        <f>IF(N281="nulová",J281,0)</f>
        <v>0</v>
      </c>
      <c r="BJ281" s="18" t="s">
        <v>146</v>
      </c>
      <c r="BK281" s="183">
        <f>ROUND(I281*H281,2)</f>
        <v>0</v>
      </c>
      <c r="BL281" s="18" t="s">
        <v>188</v>
      </c>
      <c r="BM281" s="182" t="s">
        <v>352</v>
      </c>
    </row>
    <row r="282" s="14" customFormat="1">
      <c r="A282" s="14"/>
      <c r="B282" s="192"/>
      <c r="C282" s="14"/>
      <c r="D282" s="185" t="s">
        <v>147</v>
      </c>
      <c r="E282" s="193" t="s">
        <v>1</v>
      </c>
      <c r="F282" s="194" t="s">
        <v>353</v>
      </c>
      <c r="G282" s="14"/>
      <c r="H282" s="195">
        <v>207.90000000000001</v>
      </c>
      <c r="I282" s="196"/>
      <c r="J282" s="14"/>
      <c r="K282" s="14"/>
      <c r="L282" s="192"/>
      <c r="M282" s="197"/>
      <c r="N282" s="198"/>
      <c r="O282" s="198"/>
      <c r="P282" s="198"/>
      <c r="Q282" s="198"/>
      <c r="R282" s="198"/>
      <c r="S282" s="198"/>
      <c r="T282" s="19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193" t="s">
        <v>147</v>
      </c>
      <c r="AU282" s="193" t="s">
        <v>146</v>
      </c>
      <c r="AV282" s="14" t="s">
        <v>146</v>
      </c>
      <c r="AW282" s="14" t="s">
        <v>30</v>
      </c>
      <c r="AX282" s="14" t="s">
        <v>73</v>
      </c>
      <c r="AY282" s="193" t="s">
        <v>137</v>
      </c>
    </row>
    <row r="283" s="15" customFormat="1">
      <c r="A283" s="15"/>
      <c r="B283" s="200"/>
      <c r="C283" s="15"/>
      <c r="D283" s="185" t="s">
        <v>147</v>
      </c>
      <c r="E283" s="201" t="s">
        <v>1</v>
      </c>
      <c r="F283" s="202" t="s">
        <v>152</v>
      </c>
      <c r="G283" s="15"/>
      <c r="H283" s="203">
        <v>207.90000000000001</v>
      </c>
      <c r="I283" s="204"/>
      <c r="J283" s="15"/>
      <c r="K283" s="15"/>
      <c r="L283" s="200"/>
      <c r="M283" s="205"/>
      <c r="N283" s="206"/>
      <c r="O283" s="206"/>
      <c r="P283" s="206"/>
      <c r="Q283" s="206"/>
      <c r="R283" s="206"/>
      <c r="S283" s="206"/>
      <c r="T283" s="207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01" t="s">
        <v>147</v>
      </c>
      <c r="AU283" s="201" t="s">
        <v>146</v>
      </c>
      <c r="AV283" s="15" t="s">
        <v>145</v>
      </c>
      <c r="AW283" s="15" t="s">
        <v>30</v>
      </c>
      <c r="AX283" s="15" t="s">
        <v>80</v>
      </c>
      <c r="AY283" s="201" t="s">
        <v>137</v>
      </c>
    </row>
    <row r="284" s="2" customFormat="1" ht="44.25" customHeight="1">
      <c r="A284" s="37"/>
      <c r="B284" s="170"/>
      <c r="C284" s="171" t="s">
        <v>253</v>
      </c>
      <c r="D284" s="171" t="s">
        <v>140</v>
      </c>
      <c r="E284" s="172" t="s">
        <v>354</v>
      </c>
      <c r="F284" s="173" t="s">
        <v>355</v>
      </c>
      <c r="G284" s="174" t="s">
        <v>143</v>
      </c>
      <c r="H284" s="175">
        <v>112.27</v>
      </c>
      <c r="I284" s="176"/>
      <c r="J284" s="177">
        <f>ROUND(I284*H284,2)</f>
        <v>0</v>
      </c>
      <c r="K284" s="173" t="s">
        <v>144</v>
      </c>
      <c r="L284" s="38"/>
      <c r="M284" s="178" t="s">
        <v>1</v>
      </c>
      <c r="N284" s="179" t="s">
        <v>39</v>
      </c>
      <c r="O284" s="76"/>
      <c r="P284" s="180">
        <f>O284*H284</f>
        <v>0</v>
      </c>
      <c r="Q284" s="180">
        <v>0</v>
      </c>
      <c r="R284" s="180">
        <f>Q284*H284</f>
        <v>0</v>
      </c>
      <c r="S284" s="180">
        <v>0</v>
      </c>
      <c r="T284" s="181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82" t="s">
        <v>188</v>
      </c>
      <c r="AT284" s="182" t="s">
        <v>140</v>
      </c>
      <c r="AU284" s="182" t="s">
        <v>146</v>
      </c>
      <c r="AY284" s="18" t="s">
        <v>137</v>
      </c>
      <c r="BE284" s="183">
        <f>IF(N284="základní",J284,0)</f>
        <v>0</v>
      </c>
      <c r="BF284" s="183">
        <f>IF(N284="snížená",J284,0)</f>
        <v>0</v>
      </c>
      <c r="BG284" s="183">
        <f>IF(N284="zákl. přenesená",J284,0)</f>
        <v>0</v>
      </c>
      <c r="BH284" s="183">
        <f>IF(N284="sníž. přenesená",J284,0)</f>
        <v>0</v>
      </c>
      <c r="BI284" s="183">
        <f>IF(N284="nulová",J284,0)</f>
        <v>0</v>
      </c>
      <c r="BJ284" s="18" t="s">
        <v>146</v>
      </c>
      <c r="BK284" s="183">
        <f>ROUND(I284*H284,2)</f>
        <v>0</v>
      </c>
      <c r="BL284" s="18" t="s">
        <v>188</v>
      </c>
      <c r="BM284" s="182" t="s">
        <v>356</v>
      </c>
    </row>
    <row r="285" s="13" customFormat="1">
      <c r="A285" s="13"/>
      <c r="B285" s="184"/>
      <c r="C285" s="13"/>
      <c r="D285" s="185" t="s">
        <v>147</v>
      </c>
      <c r="E285" s="186" t="s">
        <v>1</v>
      </c>
      <c r="F285" s="187" t="s">
        <v>161</v>
      </c>
      <c r="G285" s="13"/>
      <c r="H285" s="186" t="s">
        <v>1</v>
      </c>
      <c r="I285" s="188"/>
      <c r="J285" s="13"/>
      <c r="K285" s="13"/>
      <c r="L285" s="184"/>
      <c r="M285" s="189"/>
      <c r="N285" s="190"/>
      <c r="O285" s="190"/>
      <c r="P285" s="190"/>
      <c r="Q285" s="190"/>
      <c r="R285" s="190"/>
      <c r="S285" s="190"/>
      <c r="T285" s="19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86" t="s">
        <v>147</v>
      </c>
      <c r="AU285" s="186" t="s">
        <v>146</v>
      </c>
      <c r="AV285" s="13" t="s">
        <v>80</v>
      </c>
      <c r="AW285" s="13" t="s">
        <v>30</v>
      </c>
      <c r="AX285" s="13" t="s">
        <v>73</v>
      </c>
      <c r="AY285" s="186" t="s">
        <v>137</v>
      </c>
    </row>
    <row r="286" s="13" customFormat="1">
      <c r="A286" s="13"/>
      <c r="B286" s="184"/>
      <c r="C286" s="13"/>
      <c r="D286" s="185" t="s">
        <v>147</v>
      </c>
      <c r="E286" s="186" t="s">
        <v>1</v>
      </c>
      <c r="F286" s="187" t="s">
        <v>148</v>
      </c>
      <c r="G286" s="13"/>
      <c r="H286" s="186" t="s">
        <v>1</v>
      </c>
      <c r="I286" s="188"/>
      <c r="J286" s="13"/>
      <c r="K286" s="13"/>
      <c r="L286" s="184"/>
      <c r="M286" s="189"/>
      <c r="N286" s="190"/>
      <c r="O286" s="190"/>
      <c r="P286" s="190"/>
      <c r="Q286" s="190"/>
      <c r="R286" s="190"/>
      <c r="S286" s="190"/>
      <c r="T286" s="19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86" t="s">
        <v>147</v>
      </c>
      <c r="AU286" s="186" t="s">
        <v>146</v>
      </c>
      <c r="AV286" s="13" t="s">
        <v>80</v>
      </c>
      <c r="AW286" s="13" t="s">
        <v>30</v>
      </c>
      <c r="AX286" s="13" t="s">
        <v>73</v>
      </c>
      <c r="AY286" s="186" t="s">
        <v>137</v>
      </c>
    </row>
    <row r="287" s="14" customFormat="1">
      <c r="A287" s="14"/>
      <c r="B287" s="192"/>
      <c r="C287" s="14"/>
      <c r="D287" s="185" t="s">
        <v>147</v>
      </c>
      <c r="E287" s="193" t="s">
        <v>1</v>
      </c>
      <c r="F287" s="194" t="s">
        <v>402</v>
      </c>
      <c r="G287" s="14"/>
      <c r="H287" s="195">
        <v>66.150000000000006</v>
      </c>
      <c r="I287" s="196"/>
      <c r="J287" s="14"/>
      <c r="K287" s="14"/>
      <c r="L287" s="192"/>
      <c r="M287" s="197"/>
      <c r="N287" s="198"/>
      <c r="O287" s="198"/>
      <c r="P287" s="198"/>
      <c r="Q287" s="198"/>
      <c r="R287" s="198"/>
      <c r="S287" s="198"/>
      <c r="T287" s="19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193" t="s">
        <v>147</v>
      </c>
      <c r="AU287" s="193" t="s">
        <v>146</v>
      </c>
      <c r="AV287" s="14" t="s">
        <v>146</v>
      </c>
      <c r="AW287" s="14" t="s">
        <v>30</v>
      </c>
      <c r="AX287" s="14" t="s">
        <v>73</v>
      </c>
      <c r="AY287" s="193" t="s">
        <v>137</v>
      </c>
    </row>
    <row r="288" s="13" customFormat="1">
      <c r="A288" s="13"/>
      <c r="B288" s="184"/>
      <c r="C288" s="13"/>
      <c r="D288" s="185" t="s">
        <v>147</v>
      </c>
      <c r="E288" s="186" t="s">
        <v>1</v>
      </c>
      <c r="F288" s="187" t="s">
        <v>150</v>
      </c>
      <c r="G288" s="13"/>
      <c r="H288" s="186" t="s">
        <v>1</v>
      </c>
      <c r="I288" s="188"/>
      <c r="J288" s="13"/>
      <c r="K288" s="13"/>
      <c r="L288" s="184"/>
      <c r="M288" s="189"/>
      <c r="N288" s="190"/>
      <c r="O288" s="190"/>
      <c r="P288" s="190"/>
      <c r="Q288" s="190"/>
      <c r="R288" s="190"/>
      <c r="S288" s="190"/>
      <c r="T288" s="19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86" t="s">
        <v>147</v>
      </c>
      <c r="AU288" s="186" t="s">
        <v>146</v>
      </c>
      <c r="AV288" s="13" t="s">
        <v>80</v>
      </c>
      <c r="AW288" s="13" t="s">
        <v>30</v>
      </c>
      <c r="AX288" s="13" t="s">
        <v>73</v>
      </c>
      <c r="AY288" s="186" t="s">
        <v>137</v>
      </c>
    </row>
    <row r="289" s="14" customFormat="1">
      <c r="A289" s="14"/>
      <c r="B289" s="192"/>
      <c r="C289" s="14"/>
      <c r="D289" s="185" t="s">
        <v>147</v>
      </c>
      <c r="E289" s="193" t="s">
        <v>1</v>
      </c>
      <c r="F289" s="194" t="s">
        <v>403</v>
      </c>
      <c r="G289" s="14"/>
      <c r="H289" s="195">
        <v>46.119999999999997</v>
      </c>
      <c r="I289" s="196"/>
      <c r="J289" s="14"/>
      <c r="K289" s="14"/>
      <c r="L289" s="192"/>
      <c r="M289" s="197"/>
      <c r="N289" s="198"/>
      <c r="O289" s="198"/>
      <c r="P289" s="198"/>
      <c r="Q289" s="198"/>
      <c r="R289" s="198"/>
      <c r="S289" s="198"/>
      <c r="T289" s="19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193" t="s">
        <v>147</v>
      </c>
      <c r="AU289" s="193" t="s">
        <v>146</v>
      </c>
      <c r="AV289" s="14" t="s">
        <v>146</v>
      </c>
      <c r="AW289" s="14" t="s">
        <v>30</v>
      </c>
      <c r="AX289" s="14" t="s">
        <v>73</v>
      </c>
      <c r="AY289" s="193" t="s">
        <v>137</v>
      </c>
    </row>
    <row r="290" s="15" customFormat="1">
      <c r="A290" s="15"/>
      <c r="B290" s="200"/>
      <c r="C290" s="15"/>
      <c r="D290" s="185" t="s">
        <v>147</v>
      </c>
      <c r="E290" s="201" t="s">
        <v>1</v>
      </c>
      <c r="F290" s="202" t="s">
        <v>152</v>
      </c>
      <c r="G290" s="15"/>
      <c r="H290" s="203">
        <v>112.27000000000001</v>
      </c>
      <c r="I290" s="204"/>
      <c r="J290" s="15"/>
      <c r="K290" s="15"/>
      <c r="L290" s="200"/>
      <c r="M290" s="205"/>
      <c r="N290" s="206"/>
      <c r="O290" s="206"/>
      <c r="P290" s="206"/>
      <c r="Q290" s="206"/>
      <c r="R290" s="206"/>
      <c r="S290" s="206"/>
      <c r="T290" s="207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01" t="s">
        <v>147</v>
      </c>
      <c r="AU290" s="201" t="s">
        <v>146</v>
      </c>
      <c r="AV290" s="15" t="s">
        <v>145</v>
      </c>
      <c r="AW290" s="15" t="s">
        <v>30</v>
      </c>
      <c r="AX290" s="15" t="s">
        <v>80</v>
      </c>
      <c r="AY290" s="201" t="s">
        <v>137</v>
      </c>
    </row>
    <row r="291" s="2" customFormat="1" ht="16.5" customHeight="1">
      <c r="A291" s="37"/>
      <c r="B291" s="170"/>
      <c r="C291" s="208" t="s">
        <v>357</v>
      </c>
      <c r="D291" s="208" t="s">
        <v>169</v>
      </c>
      <c r="E291" s="209" t="s">
        <v>350</v>
      </c>
      <c r="F291" s="210" t="s">
        <v>351</v>
      </c>
      <c r="G291" s="211" t="s">
        <v>143</v>
      </c>
      <c r="H291" s="212">
        <v>117.884</v>
      </c>
      <c r="I291" s="213"/>
      <c r="J291" s="214">
        <f>ROUND(I291*H291,2)</f>
        <v>0</v>
      </c>
      <c r="K291" s="210" t="s">
        <v>144</v>
      </c>
      <c r="L291" s="215"/>
      <c r="M291" s="216" t="s">
        <v>1</v>
      </c>
      <c r="N291" s="217" t="s">
        <v>39</v>
      </c>
      <c r="O291" s="76"/>
      <c r="P291" s="180">
        <f>O291*H291</f>
        <v>0</v>
      </c>
      <c r="Q291" s="180">
        <v>0</v>
      </c>
      <c r="R291" s="180">
        <f>Q291*H291</f>
        <v>0</v>
      </c>
      <c r="S291" s="180">
        <v>0</v>
      </c>
      <c r="T291" s="181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82" t="s">
        <v>157</v>
      </c>
      <c r="AT291" s="182" t="s">
        <v>169</v>
      </c>
      <c r="AU291" s="182" t="s">
        <v>146</v>
      </c>
      <c r="AY291" s="18" t="s">
        <v>137</v>
      </c>
      <c r="BE291" s="183">
        <f>IF(N291="základní",J291,0)</f>
        <v>0</v>
      </c>
      <c r="BF291" s="183">
        <f>IF(N291="snížená",J291,0)</f>
        <v>0</v>
      </c>
      <c r="BG291" s="183">
        <f>IF(N291="zákl. přenesená",J291,0)</f>
        <v>0</v>
      </c>
      <c r="BH291" s="183">
        <f>IF(N291="sníž. přenesená",J291,0)</f>
        <v>0</v>
      </c>
      <c r="BI291" s="183">
        <f>IF(N291="nulová",J291,0)</f>
        <v>0</v>
      </c>
      <c r="BJ291" s="18" t="s">
        <v>146</v>
      </c>
      <c r="BK291" s="183">
        <f>ROUND(I291*H291,2)</f>
        <v>0</v>
      </c>
      <c r="BL291" s="18" t="s">
        <v>188</v>
      </c>
      <c r="BM291" s="182" t="s">
        <v>358</v>
      </c>
    </row>
    <row r="292" s="14" customFormat="1">
      <c r="A292" s="14"/>
      <c r="B292" s="192"/>
      <c r="C292" s="14"/>
      <c r="D292" s="185" t="s">
        <v>147</v>
      </c>
      <c r="E292" s="193" t="s">
        <v>1</v>
      </c>
      <c r="F292" s="194" t="s">
        <v>430</v>
      </c>
      <c r="G292" s="14"/>
      <c r="H292" s="195">
        <v>117.884</v>
      </c>
      <c r="I292" s="196"/>
      <c r="J292" s="14"/>
      <c r="K292" s="14"/>
      <c r="L292" s="192"/>
      <c r="M292" s="197"/>
      <c r="N292" s="198"/>
      <c r="O292" s="198"/>
      <c r="P292" s="198"/>
      <c r="Q292" s="198"/>
      <c r="R292" s="198"/>
      <c r="S292" s="198"/>
      <c r="T292" s="19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193" t="s">
        <v>147</v>
      </c>
      <c r="AU292" s="193" t="s">
        <v>146</v>
      </c>
      <c r="AV292" s="14" t="s">
        <v>146</v>
      </c>
      <c r="AW292" s="14" t="s">
        <v>30</v>
      </c>
      <c r="AX292" s="14" t="s">
        <v>73</v>
      </c>
      <c r="AY292" s="193" t="s">
        <v>137</v>
      </c>
    </row>
    <row r="293" s="15" customFormat="1">
      <c r="A293" s="15"/>
      <c r="B293" s="200"/>
      <c r="C293" s="15"/>
      <c r="D293" s="185" t="s">
        <v>147</v>
      </c>
      <c r="E293" s="201" t="s">
        <v>1</v>
      </c>
      <c r="F293" s="202" t="s">
        <v>152</v>
      </c>
      <c r="G293" s="15"/>
      <c r="H293" s="203">
        <v>117.884</v>
      </c>
      <c r="I293" s="204"/>
      <c r="J293" s="15"/>
      <c r="K293" s="15"/>
      <c r="L293" s="200"/>
      <c r="M293" s="205"/>
      <c r="N293" s="206"/>
      <c r="O293" s="206"/>
      <c r="P293" s="206"/>
      <c r="Q293" s="206"/>
      <c r="R293" s="206"/>
      <c r="S293" s="206"/>
      <c r="T293" s="207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01" t="s">
        <v>147</v>
      </c>
      <c r="AU293" s="201" t="s">
        <v>146</v>
      </c>
      <c r="AV293" s="15" t="s">
        <v>145</v>
      </c>
      <c r="AW293" s="15" t="s">
        <v>30</v>
      </c>
      <c r="AX293" s="15" t="s">
        <v>80</v>
      </c>
      <c r="AY293" s="201" t="s">
        <v>137</v>
      </c>
    </row>
    <row r="294" s="2" customFormat="1" ht="33" customHeight="1">
      <c r="A294" s="37"/>
      <c r="B294" s="170"/>
      <c r="C294" s="171" t="s">
        <v>261</v>
      </c>
      <c r="D294" s="171" t="s">
        <v>140</v>
      </c>
      <c r="E294" s="172" t="s">
        <v>360</v>
      </c>
      <c r="F294" s="173" t="s">
        <v>361</v>
      </c>
      <c r="G294" s="174" t="s">
        <v>143</v>
      </c>
      <c r="H294" s="175">
        <v>32.490000000000002</v>
      </c>
      <c r="I294" s="176"/>
      <c r="J294" s="177">
        <f>ROUND(I294*H294,2)</f>
        <v>0</v>
      </c>
      <c r="K294" s="173" t="s">
        <v>144</v>
      </c>
      <c r="L294" s="38"/>
      <c r="M294" s="178" t="s">
        <v>1</v>
      </c>
      <c r="N294" s="179" t="s">
        <v>39</v>
      </c>
      <c r="O294" s="76"/>
      <c r="P294" s="180">
        <f>O294*H294</f>
        <v>0</v>
      </c>
      <c r="Q294" s="180">
        <v>0</v>
      </c>
      <c r="R294" s="180">
        <f>Q294*H294</f>
        <v>0</v>
      </c>
      <c r="S294" s="180">
        <v>0</v>
      </c>
      <c r="T294" s="181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82" t="s">
        <v>188</v>
      </c>
      <c r="AT294" s="182" t="s">
        <v>140</v>
      </c>
      <c r="AU294" s="182" t="s">
        <v>146</v>
      </c>
      <c r="AY294" s="18" t="s">
        <v>137</v>
      </c>
      <c r="BE294" s="183">
        <f>IF(N294="základní",J294,0)</f>
        <v>0</v>
      </c>
      <c r="BF294" s="183">
        <f>IF(N294="snížená",J294,0)</f>
        <v>0</v>
      </c>
      <c r="BG294" s="183">
        <f>IF(N294="zákl. přenesená",J294,0)</f>
        <v>0</v>
      </c>
      <c r="BH294" s="183">
        <f>IF(N294="sníž. přenesená",J294,0)</f>
        <v>0</v>
      </c>
      <c r="BI294" s="183">
        <f>IF(N294="nulová",J294,0)</f>
        <v>0</v>
      </c>
      <c r="BJ294" s="18" t="s">
        <v>146</v>
      </c>
      <c r="BK294" s="183">
        <f>ROUND(I294*H294,2)</f>
        <v>0</v>
      </c>
      <c r="BL294" s="18" t="s">
        <v>188</v>
      </c>
      <c r="BM294" s="182" t="s">
        <v>362</v>
      </c>
    </row>
    <row r="295" s="13" customFormat="1">
      <c r="A295" s="13"/>
      <c r="B295" s="184"/>
      <c r="C295" s="13"/>
      <c r="D295" s="185" t="s">
        <v>147</v>
      </c>
      <c r="E295" s="186" t="s">
        <v>1</v>
      </c>
      <c r="F295" s="187" t="s">
        <v>161</v>
      </c>
      <c r="G295" s="13"/>
      <c r="H295" s="186" t="s">
        <v>1</v>
      </c>
      <c r="I295" s="188"/>
      <c r="J295" s="13"/>
      <c r="K295" s="13"/>
      <c r="L295" s="184"/>
      <c r="M295" s="189"/>
      <c r="N295" s="190"/>
      <c r="O295" s="190"/>
      <c r="P295" s="190"/>
      <c r="Q295" s="190"/>
      <c r="R295" s="190"/>
      <c r="S295" s="190"/>
      <c r="T295" s="19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86" t="s">
        <v>147</v>
      </c>
      <c r="AU295" s="186" t="s">
        <v>146</v>
      </c>
      <c r="AV295" s="13" t="s">
        <v>80</v>
      </c>
      <c r="AW295" s="13" t="s">
        <v>30</v>
      </c>
      <c r="AX295" s="13" t="s">
        <v>73</v>
      </c>
      <c r="AY295" s="186" t="s">
        <v>137</v>
      </c>
    </row>
    <row r="296" s="13" customFormat="1">
      <c r="A296" s="13"/>
      <c r="B296" s="184"/>
      <c r="C296" s="13"/>
      <c r="D296" s="185" t="s">
        <v>147</v>
      </c>
      <c r="E296" s="186" t="s">
        <v>1</v>
      </c>
      <c r="F296" s="187" t="s">
        <v>148</v>
      </c>
      <c r="G296" s="13"/>
      <c r="H296" s="186" t="s">
        <v>1</v>
      </c>
      <c r="I296" s="188"/>
      <c r="J296" s="13"/>
      <c r="K296" s="13"/>
      <c r="L296" s="184"/>
      <c r="M296" s="189"/>
      <c r="N296" s="190"/>
      <c r="O296" s="190"/>
      <c r="P296" s="190"/>
      <c r="Q296" s="190"/>
      <c r="R296" s="190"/>
      <c r="S296" s="190"/>
      <c r="T296" s="19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86" t="s">
        <v>147</v>
      </c>
      <c r="AU296" s="186" t="s">
        <v>146</v>
      </c>
      <c r="AV296" s="13" t="s">
        <v>80</v>
      </c>
      <c r="AW296" s="13" t="s">
        <v>30</v>
      </c>
      <c r="AX296" s="13" t="s">
        <v>73</v>
      </c>
      <c r="AY296" s="186" t="s">
        <v>137</v>
      </c>
    </row>
    <row r="297" s="14" customFormat="1">
      <c r="A297" s="14"/>
      <c r="B297" s="192"/>
      <c r="C297" s="14"/>
      <c r="D297" s="185" t="s">
        <v>147</v>
      </c>
      <c r="E297" s="193" t="s">
        <v>1</v>
      </c>
      <c r="F297" s="194" t="s">
        <v>404</v>
      </c>
      <c r="G297" s="14"/>
      <c r="H297" s="195">
        <v>18.690000000000001</v>
      </c>
      <c r="I297" s="196"/>
      <c r="J297" s="14"/>
      <c r="K297" s="14"/>
      <c r="L297" s="192"/>
      <c r="M297" s="197"/>
      <c r="N297" s="198"/>
      <c r="O297" s="198"/>
      <c r="P297" s="198"/>
      <c r="Q297" s="198"/>
      <c r="R297" s="198"/>
      <c r="S297" s="198"/>
      <c r="T297" s="19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193" t="s">
        <v>147</v>
      </c>
      <c r="AU297" s="193" t="s">
        <v>146</v>
      </c>
      <c r="AV297" s="14" t="s">
        <v>146</v>
      </c>
      <c r="AW297" s="14" t="s">
        <v>30</v>
      </c>
      <c r="AX297" s="14" t="s">
        <v>73</v>
      </c>
      <c r="AY297" s="193" t="s">
        <v>137</v>
      </c>
    </row>
    <row r="298" s="13" customFormat="1">
      <c r="A298" s="13"/>
      <c r="B298" s="184"/>
      <c r="C298" s="13"/>
      <c r="D298" s="185" t="s">
        <v>147</v>
      </c>
      <c r="E298" s="186" t="s">
        <v>1</v>
      </c>
      <c r="F298" s="187" t="s">
        <v>150</v>
      </c>
      <c r="G298" s="13"/>
      <c r="H298" s="186" t="s">
        <v>1</v>
      </c>
      <c r="I298" s="188"/>
      <c r="J298" s="13"/>
      <c r="K298" s="13"/>
      <c r="L298" s="184"/>
      <c r="M298" s="189"/>
      <c r="N298" s="190"/>
      <c r="O298" s="190"/>
      <c r="P298" s="190"/>
      <c r="Q298" s="190"/>
      <c r="R298" s="190"/>
      <c r="S298" s="190"/>
      <c r="T298" s="19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86" t="s">
        <v>147</v>
      </c>
      <c r="AU298" s="186" t="s">
        <v>146</v>
      </c>
      <c r="AV298" s="13" t="s">
        <v>80</v>
      </c>
      <c r="AW298" s="13" t="s">
        <v>30</v>
      </c>
      <c r="AX298" s="13" t="s">
        <v>73</v>
      </c>
      <c r="AY298" s="186" t="s">
        <v>137</v>
      </c>
    </row>
    <row r="299" s="14" customFormat="1">
      <c r="A299" s="14"/>
      <c r="B299" s="192"/>
      <c r="C299" s="14"/>
      <c r="D299" s="185" t="s">
        <v>147</v>
      </c>
      <c r="E299" s="193" t="s">
        <v>1</v>
      </c>
      <c r="F299" s="194" t="s">
        <v>405</v>
      </c>
      <c r="G299" s="14"/>
      <c r="H299" s="195">
        <v>13.800000000000001</v>
      </c>
      <c r="I299" s="196"/>
      <c r="J299" s="14"/>
      <c r="K299" s="14"/>
      <c r="L299" s="192"/>
      <c r="M299" s="197"/>
      <c r="N299" s="198"/>
      <c r="O299" s="198"/>
      <c r="P299" s="198"/>
      <c r="Q299" s="198"/>
      <c r="R299" s="198"/>
      <c r="S299" s="198"/>
      <c r="T299" s="19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193" t="s">
        <v>147</v>
      </c>
      <c r="AU299" s="193" t="s">
        <v>146</v>
      </c>
      <c r="AV299" s="14" t="s">
        <v>146</v>
      </c>
      <c r="AW299" s="14" t="s">
        <v>30</v>
      </c>
      <c r="AX299" s="14" t="s">
        <v>73</v>
      </c>
      <c r="AY299" s="193" t="s">
        <v>137</v>
      </c>
    </row>
    <row r="300" s="15" customFormat="1">
      <c r="A300" s="15"/>
      <c r="B300" s="200"/>
      <c r="C300" s="15"/>
      <c r="D300" s="185" t="s">
        <v>147</v>
      </c>
      <c r="E300" s="201" t="s">
        <v>1</v>
      </c>
      <c r="F300" s="202" t="s">
        <v>152</v>
      </c>
      <c r="G300" s="15"/>
      <c r="H300" s="203">
        <v>32.490000000000002</v>
      </c>
      <c r="I300" s="204"/>
      <c r="J300" s="15"/>
      <c r="K300" s="15"/>
      <c r="L300" s="200"/>
      <c r="M300" s="205"/>
      <c r="N300" s="206"/>
      <c r="O300" s="206"/>
      <c r="P300" s="206"/>
      <c r="Q300" s="206"/>
      <c r="R300" s="206"/>
      <c r="S300" s="206"/>
      <c r="T300" s="207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01" t="s">
        <v>147</v>
      </c>
      <c r="AU300" s="201" t="s">
        <v>146</v>
      </c>
      <c r="AV300" s="15" t="s">
        <v>145</v>
      </c>
      <c r="AW300" s="15" t="s">
        <v>30</v>
      </c>
      <c r="AX300" s="15" t="s">
        <v>80</v>
      </c>
      <c r="AY300" s="201" t="s">
        <v>137</v>
      </c>
    </row>
    <row r="301" s="2" customFormat="1" ht="37.8" customHeight="1">
      <c r="A301" s="37"/>
      <c r="B301" s="170"/>
      <c r="C301" s="171" t="s">
        <v>363</v>
      </c>
      <c r="D301" s="171" t="s">
        <v>140</v>
      </c>
      <c r="E301" s="172" t="s">
        <v>364</v>
      </c>
      <c r="F301" s="173" t="s">
        <v>365</v>
      </c>
      <c r="G301" s="174" t="s">
        <v>143</v>
      </c>
      <c r="H301" s="175">
        <v>32.490000000000002</v>
      </c>
      <c r="I301" s="176"/>
      <c r="J301" s="177">
        <f>ROUND(I301*H301,2)</f>
        <v>0</v>
      </c>
      <c r="K301" s="173" t="s">
        <v>144</v>
      </c>
      <c r="L301" s="38"/>
      <c r="M301" s="178" t="s">
        <v>1</v>
      </c>
      <c r="N301" s="179" t="s">
        <v>39</v>
      </c>
      <c r="O301" s="76"/>
      <c r="P301" s="180">
        <f>O301*H301</f>
        <v>0</v>
      </c>
      <c r="Q301" s="180">
        <v>0</v>
      </c>
      <c r="R301" s="180">
        <f>Q301*H301</f>
        <v>0</v>
      </c>
      <c r="S301" s="180">
        <v>0</v>
      </c>
      <c r="T301" s="181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82" t="s">
        <v>188</v>
      </c>
      <c r="AT301" s="182" t="s">
        <v>140</v>
      </c>
      <c r="AU301" s="182" t="s">
        <v>146</v>
      </c>
      <c r="AY301" s="18" t="s">
        <v>137</v>
      </c>
      <c r="BE301" s="183">
        <f>IF(N301="základní",J301,0)</f>
        <v>0</v>
      </c>
      <c r="BF301" s="183">
        <f>IF(N301="snížená",J301,0)</f>
        <v>0</v>
      </c>
      <c r="BG301" s="183">
        <f>IF(N301="zákl. přenesená",J301,0)</f>
        <v>0</v>
      </c>
      <c r="BH301" s="183">
        <f>IF(N301="sníž. přenesená",J301,0)</f>
        <v>0</v>
      </c>
      <c r="BI301" s="183">
        <f>IF(N301="nulová",J301,0)</f>
        <v>0</v>
      </c>
      <c r="BJ301" s="18" t="s">
        <v>146</v>
      </c>
      <c r="BK301" s="183">
        <f>ROUND(I301*H301,2)</f>
        <v>0</v>
      </c>
      <c r="BL301" s="18" t="s">
        <v>188</v>
      </c>
      <c r="BM301" s="182" t="s">
        <v>366</v>
      </c>
    </row>
    <row r="302" s="13" customFormat="1">
      <c r="A302" s="13"/>
      <c r="B302" s="184"/>
      <c r="C302" s="13"/>
      <c r="D302" s="185" t="s">
        <v>147</v>
      </c>
      <c r="E302" s="186" t="s">
        <v>1</v>
      </c>
      <c r="F302" s="187" t="s">
        <v>161</v>
      </c>
      <c r="G302" s="13"/>
      <c r="H302" s="186" t="s">
        <v>1</v>
      </c>
      <c r="I302" s="188"/>
      <c r="J302" s="13"/>
      <c r="K302" s="13"/>
      <c r="L302" s="184"/>
      <c r="M302" s="189"/>
      <c r="N302" s="190"/>
      <c r="O302" s="190"/>
      <c r="P302" s="190"/>
      <c r="Q302" s="190"/>
      <c r="R302" s="190"/>
      <c r="S302" s="190"/>
      <c r="T302" s="19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86" t="s">
        <v>147</v>
      </c>
      <c r="AU302" s="186" t="s">
        <v>146</v>
      </c>
      <c r="AV302" s="13" t="s">
        <v>80</v>
      </c>
      <c r="AW302" s="13" t="s">
        <v>30</v>
      </c>
      <c r="AX302" s="13" t="s">
        <v>73</v>
      </c>
      <c r="AY302" s="186" t="s">
        <v>137</v>
      </c>
    </row>
    <row r="303" s="13" customFormat="1">
      <c r="A303" s="13"/>
      <c r="B303" s="184"/>
      <c r="C303" s="13"/>
      <c r="D303" s="185" t="s">
        <v>147</v>
      </c>
      <c r="E303" s="186" t="s">
        <v>1</v>
      </c>
      <c r="F303" s="187" t="s">
        <v>148</v>
      </c>
      <c r="G303" s="13"/>
      <c r="H303" s="186" t="s">
        <v>1</v>
      </c>
      <c r="I303" s="188"/>
      <c r="J303" s="13"/>
      <c r="K303" s="13"/>
      <c r="L303" s="184"/>
      <c r="M303" s="189"/>
      <c r="N303" s="190"/>
      <c r="O303" s="190"/>
      <c r="P303" s="190"/>
      <c r="Q303" s="190"/>
      <c r="R303" s="190"/>
      <c r="S303" s="190"/>
      <c r="T303" s="19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86" t="s">
        <v>147</v>
      </c>
      <c r="AU303" s="186" t="s">
        <v>146</v>
      </c>
      <c r="AV303" s="13" t="s">
        <v>80</v>
      </c>
      <c r="AW303" s="13" t="s">
        <v>30</v>
      </c>
      <c r="AX303" s="13" t="s">
        <v>73</v>
      </c>
      <c r="AY303" s="186" t="s">
        <v>137</v>
      </c>
    </row>
    <row r="304" s="14" customFormat="1">
      <c r="A304" s="14"/>
      <c r="B304" s="192"/>
      <c r="C304" s="14"/>
      <c r="D304" s="185" t="s">
        <v>147</v>
      </c>
      <c r="E304" s="193" t="s">
        <v>1</v>
      </c>
      <c r="F304" s="194" t="s">
        <v>404</v>
      </c>
      <c r="G304" s="14"/>
      <c r="H304" s="195">
        <v>18.690000000000001</v>
      </c>
      <c r="I304" s="196"/>
      <c r="J304" s="14"/>
      <c r="K304" s="14"/>
      <c r="L304" s="192"/>
      <c r="M304" s="197"/>
      <c r="N304" s="198"/>
      <c r="O304" s="198"/>
      <c r="P304" s="198"/>
      <c r="Q304" s="198"/>
      <c r="R304" s="198"/>
      <c r="S304" s="198"/>
      <c r="T304" s="19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193" t="s">
        <v>147</v>
      </c>
      <c r="AU304" s="193" t="s">
        <v>146</v>
      </c>
      <c r="AV304" s="14" t="s">
        <v>146</v>
      </c>
      <c r="AW304" s="14" t="s">
        <v>30</v>
      </c>
      <c r="AX304" s="14" t="s">
        <v>73</v>
      </c>
      <c r="AY304" s="193" t="s">
        <v>137</v>
      </c>
    </row>
    <row r="305" s="13" customFormat="1">
      <c r="A305" s="13"/>
      <c r="B305" s="184"/>
      <c r="C305" s="13"/>
      <c r="D305" s="185" t="s">
        <v>147</v>
      </c>
      <c r="E305" s="186" t="s">
        <v>1</v>
      </c>
      <c r="F305" s="187" t="s">
        <v>150</v>
      </c>
      <c r="G305" s="13"/>
      <c r="H305" s="186" t="s">
        <v>1</v>
      </c>
      <c r="I305" s="188"/>
      <c r="J305" s="13"/>
      <c r="K305" s="13"/>
      <c r="L305" s="184"/>
      <c r="M305" s="189"/>
      <c r="N305" s="190"/>
      <c r="O305" s="190"/>
      <c r="P305" s="190"/>
      <c r="Q305" s="190"/>
      <c r="R305" s="190"/>
      <c r="S305" s="190"/>
      <c r="T305" s="19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86" t="s">
        <v>147</v>
      </c>
      <c r="AU305" s="186" t="s">
        <v>146</v>
      </c>
      <c r="AV305" s="13" t="s">
        <v>80</v>
      </c>
      <c r="AW305" s="13" t="s">
        <v>30</v>
      </c>
      <c r="AX305" s="13" t="s">
        <v>73</v>
      </c>
      <c r="AY305" s="186" t="s">
        <v>137</v>
      </c>
    </row>
    <row r="306" s="14" customFormat="1">
      <c r="A306" s="14"/>
      <c r="B306" s="192"/>
      <c r="C306" s="14"/>
      <c r="D306" s="185" t="s">
        <v>147</v>
      </c>
      <c r="E306" s="193" t="s">
        <v>1</v>
      </c>
      <c r="F306" s="194" t="s">
        <v>405</v>
      </c>
      <c r="G306" s="14"/>
      <c r="H306" s="195">
        <v>13.800000000000001</v>
      </c>
      <c r="I306" s="196"/>
      <c r="J306" s="14"/>
      <c r="K306" s="14"/>
      <c r="L306" s="192"/>
      <c r="M306" s="197"/>
      <c r="N306" s="198"/>
      <c r="O306" s="198"/>
      <c r="P306" s="198"/>
      <c r="Q306" s="198"/>
      <c r="R306" s="198"/>
      <c r="S306" s="198"/>
      <c r="T306" s="19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193" t="s">
        <v>147</v>
      </c>
      <c r="AU306" s="193" t="s">
        <v>146</v>
      </c>
      <c r="AV306" s="14" t="s">
        <v>146</v>
      </c>
      <c r="AW306" s="14" t="s">
        <v>30</v>
      </c>
      <c r="AX306" s="14" t="s">
        <v>73</v>
      </c>
      <c r="AY306" s="193" t="s">
        <v>137</v>
      </c>
    </row>
    <row r="307" s="15" customFormat="1">
      <c r="A307" s="15"/>
      <c r="B307" s="200"/>
      <c r="C307" s="15"/>
      <c r="D307" s="185" t="s">
        <v>147</v>
      </c>
      <c r="E307" s="201" t="s">
        <v>1</v>
      </c>
      <c r="F307" s="202" t="s">
        <v>152</v>
      </c>
      <c r="G307" s="15"/>
      <c r="H307" s="203">
        <v>32.490000000000002</v>
      </c>
      <c r="I307" s="204"/>
      <c r="J307" s="15"/>
      <c r="K307" s="15"/>
      <c r="L307" s="200"/>
      <c r="M307" s="205"/>
      <c r="N307" s="206"/>
      <c r="O307" s="206"/>
      <c r="P307" s="206"/>
      <c r="Q307" s="206"/>
      <c r="R307" s="206"/>
      <c r="S307" s="206"/>
      <c r="T307" s="207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01" t="s">
        <v>147</v>
      </c>
      <c r="AU307" s="201" t="s">
        <v>146</v>
      </c>
      <c r="AV307" s="15" t="s">
        <v>145</v>
      </c>
      <c r="AW307" s="15" t="s">
        <v>30</v>
      </c>
      <c r="AX307" s="15" t="s">
        <v>80</v>
      </c>
      <c r="AY307" s="201" t="s">
        <v>137</v>
      </c>
    </row>
    <row r="308" s="2" customFormat="1" ht="44.25" customHeight="1">
      <c r="A308" s="37"/>
      <c r="B308" s="170"/>
      <c r="C308" s="171" t="s">
        <v>265</v>
      </c>
      <c r="D308" s="171" t="s">
        <v>140</v>
      </c>
      <c r="E308" s="172" t="s">
        <v>367</v>
      </c>
      <c r="F308" s="173" t="s">
        <v>368</v>
      </c>
      <c r="G308" s="174" t="s">
        <v>143</v>
      </c>
      <c r="H308" s="175">
        <v>32.490000000000002</v>
      </c>
      <c r="I308" s="176"/>
      <c r="J308" s="177">
        <f>ROUND(I308*H308,2)</f>
        <v>0</v>
      </c>
      <c r="K308" s="173" t="s">
        <v>144</v>
      </c>
      <c r="L308" s="38"/>
      <c r="M308" s="178" t="s">
        <v>1</v>
      </c>
      <c r="N308" s="179" t="s">
        <v>39</v>
      </c>
      <c r="O308" s="76"/>
      <c r="P308" s="180">
        <f>O308*H308</f>
        <v>0</v>
      </c>
      <c r="Q308" s="180">
        <v>0</v>
      </c>
      <c r="R308" s="180">
        <f>Q308*H308</f>
        <v>0</v>
      </c>
      <c r="S308" s="180">
        <v>0</v>
      </c>
      <c r="T308" s="181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82" t="s">
        <v>188</v>
      </c>
      <c r="AT308" s="182" t="s">
        <v>140</v>
      </c>
      <c r="AU308" s="182" t="s">
        <v>146</v>
      </c>
      <c r="AY308" s="18" t="s">
        <v>137</v>
      </c>
      <c r="BE308" s="183">
        <f>IF(N308="základní",J308,0)</f>
        <v>0</v>
      </c>
      <c r="BF308" s="183">
        <f>IF(N308="snížená",J308,0)</f>
        <v>0</v>
      </c>
      <c r="BG308" s="183">
        <f>IF(N308="zákl. přenesená",J308,0)</f>
        <v>0</v>
      </c>
      <c r="BH308" s="183">
        <f>IF(N308="sníž. přenesená",J308,0)</f>
        <v>0</v>
      </c>
      <c r="BI308" s="183">
        <f>IF(N308="nulová",J308,0)</f>
        <v>0</v>
      </c>
      <c r="BJ308" s="18" t="s">
        <v>146</v>
      </c>
      <c r="BK308" s="183">
        <f>ROUND(I308*H308,2)</f>
        <v>0</v>
      </c>
      <c r="BL308" s="18" t="s">
        <v>188</v>
      </c>
      <c r="BM308" s="182" t="s">
        <v>369</v>
      </c>
    </row>
    <row r="309" s="13" customFormat="1">
      <c r="A309" s="13"/>
      <c r="B309" s="184"/>
      <c r="C309" s="13"/>
      <c r="D309" s="185" t="s">
        <v>147</v>
      </c>
      <c r="E309" s="186" t="s">
        <v>1</v>
      </c>
      <c r="F309" s="187" t="s">
        <v>161</v>
      </c>
      <c r="G309" s="13"/>
      <c r="H309" s="186" t="s">
        <v>1</v>
      </c>
      <c r="I309" s="188"/>
      <c r="J309" s="13"/>
      <c r="K309" s="13"/>
      <c r="L309" s="184"/>
      <c r="M309" s="189"/>
      <c r="N309" s="190"/>
      <c r="O309" s="190"/>
      <c r="P309" s="190"/>
      <c r="Q309" s="190"/>
      <c r="R309" s="190"/>
      <c r="S309" s="190"/>
      <c r="T309" s="19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86" t="s">
        <v>147</v>
      </c>
      <c r="AU309" s="186" t="s">
        <v>146</v>
      </c>
      <c r="AV309" s="13" t="s">
        <v>80</v>
      </c>
      <c r="AW309" s="13" t="s">
        <v>30</v>
      </c>
      <c r="AX309" s="13" t="s">
        <v>73</v>
      </c>
      <c r="AY309" s="186" t="s">
        <v>137</v>
      </c>
    </row>
    <row r="310" s="13" customFormat="1">
      <c r="A310" s="13"/>
      <c r="B310" s="184"/>
      <c r="C310" s="13"/>
      <c r="D310" s="185" t="s">
        <v>147</v>
      </c>
      <c r="E310" s="186" t="s">
        <v>1</v>
      </c>
      <c r="F310" s="187" t="s">
        <v>148</v>
      </c>
      <c r="G310" s="13"/>
      <c r="H310" s="186" t="s">
        <v>1</v>
      </c>
      <c r="I310" s="188"/>
      <c r="J310" s="13"/>
      <c r="K310" s="13"/>
      <c r="L310" s="184"/>
      <c r="M310" s="189"/>
      <c r="N310" s="190"/>
      <c r="O310" s="190"/>
      <c r="P310" s="190"/>
      <c r="Q310" s="190"/>
      <c r="R310" s="190"/>
      <c r="S310" s="190"/>
      <c r="T310" s="19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86" t="s">
        <v>147</v>
      </c>
      <c r="AU310" s="186" t="s">
        <v>146</v>
      </c>
      <c r="AV310" s="13" t="s">
        <v>80</v>
      </c>
      <c r="AW310" s="13" t="s">
        <v>30</v>
      </c>
      <c r="AX310" s="13" t="s">
        <v>73</v>
      </c>
      <c r="AY310" s="186" t="s">
        <v>137</v>
      </c>
    </row>
    <row r="311" s="14" customFormat="1">
      <c r="A311" s="14"/>
      <c r="B311" s="192"/>
      <c r="C311" s="14"/>
      <c r="D311" s="185" t="s">
        <v>147</v>
      </c>
      <c r="E311" s="193" t="s">
        <v>1</v>
      </c>
      <c r="F311" s="194" t="s">
        <v>404</v>
      </c>
      <c r="G311" s="14"/>
      <c r="H311" s="195">
        <v>18.690000000000001</v>
      </c>
      <c r="I311" s="196"/>
      <c r="J311" s="14"/>
      <c r="K311" s="14"/>
      <c r="L311" s="192"/>
      <c r="M311" s="197"/>
      <c r="N311" s="198"/>
      <c r="O311" s="198"/>
      <c r="P311" s="198"/>
      <c r="Q311" s="198"/>
      <c r="R311" s="198"/>
      <c r="S311" s="198"/>
      <c r="T311" s="199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193" t="s">
        <v>147</v>
      </c>
      <c r="AU311" s="193" t="s">
        <v>146</v>
      </c>
      <c r="AV311" s="14" t="s">
        <v>146</v>
      </c>
      <c r="AW311" s="14" t="s">
        <v>30</v>
      </c>
      <c r="AX311" s="14" t="s">
        <v>73</v>
      </c>
      <c r="AY311" s="193" t="s">
        <v>137</v>
      </c>
    </row>
    <row r="312" s="13" customFormat="1">
      <c r="A312" s="13"/>
      <c r="B312" s="184"/>
      <c r="C312" s="13"/>
      <c r="D312" s="185" t="s">
        <v>147</v>
      </c>
      <c r="E312" s="186" t="s">
        <v>1</v>
      </c>
      <c r="F312" s="187" t="s">
        <v>150</v>
      </c>
      <c r="G312" s="13"/>
      <c r="H312" s="186" t="s">
        <v>1</v>
      </c>
      <c r="I312" s="188"/>
      <c r="J312" s="13"/>
      <c r="K312" s="13"/>
      <c r="L312" s="184"/>
      <c r="M312" s="189"/>
      <c r="N312" s="190"/>
      <c r="O312" s="190"/>
      <c r="P312" s="190"/>
      <c r="Q312" s="190"/>
      <c r="R312" s="190"/>
      <c r="S312" s="190"/>
      <c r="T312" s="19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86" t="s">
        <v>147</v>
      </c>
      <c r="AU312" s="186" t="s">
        <v>146</v>
      </c>
      <c r="AV312" s="13" t="s">
        <v>80</v>
      </c>
      <c r="AW312" s="13" t="s">
        <v>30</v>
      </c>
      <c r="AX312" s="13" t="s">
        <v>73</v>
      </c>
      <c r="AY312" s="186" t="s">
        <v>137</v>
      </c>
    </row>
    <row r="313" s="14" customFormat="1">
      <c r="A313" s="14"/>
      <c r="B313" s="192"/>
      <c r="C313" s="14"/>
      <c r="D313" s="185" t="s">
        <v>147</v>
      </c>
      <c r="E313" s="193" t="s">
        <v>1</v>
      </c>
      <c r="F313" s="194" t="s">
        <v>405</v>
      </c>
      <c r="G313" s="14"/>
      <c r="H313" s="195">
        <v>13.800000000000001</v>
      </c>
      <c r="I313" s="196"/>
      <c r="J313" s="14"/>
      <c r="K313" s="14"/>
      <c r="L313" s="192"/>
      <c r="M313" s="197"/>
      <c r="N313" s="198"/>
      <c r="O313" s="198"/>
      <c r="P313" s="198"/>
      <c r="Q313" s="198"/>
      <c r="R313" s="198"/>
      <c r="S313" s="198"/>
      <c r="T313" s="19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193" t="s">
        <v>147</v>
      </c>
      <c r="AU313" s="193" t="s">
        <v>146</v>
      </c>
      <c r="AV313" s="14" t="s">
        <v>146</v>
      </c>
      <c r="AW313" s="14" t="s">
        <v>30</v>
      </c>
      <c r="AX313" s="14" t="s">
        <v>73</v>
      </c>
      <c r="AY313" s="193" t="s">
        <v>137</v>
      </c>
    </row>
    <row r="314" s="15" customFormat="1">
      <c r="A314" s="15"/>
      <c r="B314" s="200"/>
      <c r="C314" s="15"/>
      <c r="D314" s="185" t="s">
        <v>147</v>
      </c>
      <c r="E314" s="201" t="s">
        <v>1</v>
      </c>
      <c r="F314" s="202" t="s">
        <v>152</v>
      </c>
      <c r="G314" s="15"/>
      <c r="H314" s="203">
        <v>32.490000000000002</v>
      </c>
      <c r="I314" s="204"/>
      <c r="J314" s="15"/>
      <c r="K314" s="15"/>
      <c r="L314" s="200"/>
      <c r="M314" s="205"/>
      <c r="N314" s="206"/>
      <c r="O314" s="206"/>
      <c r="P314" s="206"/>
      <c r="Q314" s="206"/>
      <c r="R314" s="206"/>
      <c r="S314" s="206"/>
      <c r="T314" s="207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01" t="s">
        <v>147</v>
      </c>
      <c r="AU314" s="201" t="s">
        <v>146</v>
      </c>
      <c r="AV314" s="15" t="s">
        <v>145</v>
      </c>
      <c r="AW314" s="15" t="s">
        <v>30</v>
      </c>
      <c r="AX314" s="15" t="s">
        <v>80</v>
      </c>
      <c r="AY314" s="201" t="s">
        <v>137</v>
      </c>
    </row>
    <row r="315" s="2" customFormat="1" ht="37.8" customHeight="1">
      <c r="A315" s="37"/>
      <c r="B315" s="170"/>
      <c r="C315" s="171" t="s">
        <v>370</v>
      </c>
      <c r="D315" s="171" t="s">
        <v>140</v>
      </c>
      <c r="E315" s="172" t="s">
        <v>371</v>
      </c>
      <c r="F315" s="173" t="s">
        <v>372</v>
      </c>
      <c r="G315" s="174" t="s">
        <v>143</v>
      </c>
      <c r="H315" s="175">
        <v>112.27</v>
      </c>
      <c r="I315" s="176"/>
      <c r="J315" s="177">
        <f>ROUND(I315*H315,2)</f>
        <v>0</v>
      </c>
      <c r="K315" s="173" t="s">
        <v>144</v>
      </c>
      <c r="L315" s="38"/>
      <c r="M315" s="178" t="s">
        <v>1</v>
      </c>
      <c r="N315" s="179" t="s">
        <v>39</v>
      </c>
      <c r="O315" s="76"/>
      <c r="P315" s="180">
        <f>O315*H315</f>
        <v>0</v>
      </c>
      <c r="Q315" s="180">
        <v>0</v>
      </c>
      <c r="R315" s="180">
        <f>Q315*H315</f>
        <v>0</v>
      </c>
      <c r="S315" s="180">
        <v>0</v>
      </c>
      <c r="T315" s="181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82" t="s">
        <v>188</v>
      </c>
      <c r="AT315" s="182" t="s">
        <v>140</v>
      </c>
      <c r="AU315" s="182" t="s">
        <v>146</v>
      </c>
      <c r="AY315" s="18" t="s">
        <v>137</v>
      </c>
      <c r="BE315" s="183">
        <f>IF(N315="základní",J315,0)</f>
        <v>0</v>
      </c>
      <c r="BF315" s="183">
        <f>IF(N315="snížená",J315,0)</f>
        <v>0</v>
      </c>
      <c r="BG315" s="183">
        <f>IF(N315="zákl. přenesená",J315,0)</f>
        <v>0</v>
      </c>
      <c r="BH315" s="183">
        <f>IF(N315="sníž. přenesená",J315,0)</f>
        <v>0</v>
      </c>
      <c r="BI315" s="183">
        <f>IF(N315="nulová",J315,0)</f>
        <v>0</v>
      </c>
      <c r="BJ315" s="18" t="s">
        <v>146</v>
      </c>
      <c r="BK315" s="183">
        <f>ROUND(I315*H315,2)</f>
        <v>0</v>
      </c>
      <c r="BL315" s="18" t="s">
        <v>188</v>
      </c>
      <c r="BM315" s="182" t="s">
        <v>373</v>
      </c>
    </row>
    <row r="316" s="13" customFormat="1">
      <c r="A316" s="13"/>
      <c r="B316" s="184"/>
      <c r="C316" s="13"/>
      <c r="D316" s="185" t="s">
        <v>147</v>
      </c>
      <c r="E316" s="186" t="s">
        <v>1</v>
      </c>
      <c r="F316" s="187" t="s">
        <v>374</v>
      </c>
      <c r="G316" s="13"/>
      <c r="H316" s="186" t="s">
        <v>1</v>
      </c>
      <c r="I316" s="188"/>
      <c r="J316" s="13"/>
      <c r="K316" s="13"/>
      <c r="L316" s="184"/>
      <c r="M316" s="189"/>
      <c r="N316" s="190"/>
      <c r="O316" s="190"/>
      <c r="P316" s="190"/>
      <c r="Q316" s="190"/>
      <c r="R316" s="190"/>
      <c r="S316" s="190"/>
      <c r="T316" s="19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186" t="s">
        <v>147</v>
      </c>
      <c r="AU316" s="186" t="s">
        <v>146</v>
      </c>
      <c r="AV316" s="13" t="s">
        <v>80</v>
      </c>
      <c r="AW316" s="13" t="s">
        <v>30</v>
      </c>
      <c r="AX316" s="13" t="s">
        <v>73</v>
      </c>
      <c r="AY316" s="186" t="s">
        <v>137</v>
      </c>
    </row>
    <row r="317" s="13" customFormat="1">
      <c r="A317" s="13"/>
      <c r="B317" s="184"/>
      <c r="C317" s="13"/>
      <c r="D317" s="185" t="s">
        <v>147</v>
      </c>
      <c r="E317" s="186" t="s">
        <v>1</v>
      </c>
      <c r="F317" s="187" t="s">
        <v>148</v>
      </c>
      <c r="G317" s="13"/>
      <c r="H317" s="186" t="s">
        <v>1</v>
      </c>
      <c r="I317" s="188"/>
      <c r="J317" s="13"/>
      <c r="K317" s="13"/>
      <c r="L317" s="184"/>
      <c r="M317" s="189"/>
      <c r="N317" s="190"/>
      <c r="O317" s="190"/>
      <c r="P317" s="190"/>
      <c r="Q317" s="190"/>
      <c r="R317" s="190"/>
      <c r="S317" s="190"/>
      <c r="T317" s="19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186" t="s">
        <v>147</v>
      </c>
      <c r="AU317" s="186" t="s">
        <v>146</v>
      </c>
      <c r="AV317" s="13" t="s">
        <v>80</v>
      </c>
      <c r="AW317" s="13" t="s">
        <v>30</v>
      </c>
      <c r="AX317" s="13" t="s">
        <v>73</v>
      </c>
      <c r="AY317" s="186" t="s">
        <v>137</v>
      </c>
    </row>
    <row r="318" s="14" customFormat="1">
      <c r="A318" s="14"/>
      <c r="B318" s="192"/>
      <c r="C318" s="14"/>
      <c r="D318" s="185" t="s">
        <v>147</v>
      </c>
      <c r="E318" s="193" t="s">
        <v>1</v>
      </c>
      <c r="F318" s="194" t="s">
        <v>402</v>
      </c>
      <c r="G318" s="14"/>
      <c r="H318" s="195">
        <v>66.150000000000006</v>
      </c>
      <c r="I318" s="196"/>
      <c r="J318" s="14"/>
      <c r="K318" s="14"/>
      <c r="L318" s="192"/>
      <c r="M318" s="197"/>
      <c r="N318" s="198"/>
      <c r="O318" s="198"/>
      <c r="P318" s="198"/>
      <c r="Q318" s="198"/>
      <c r="R318" s="198"/>
      <c r="S318" s="198"/>
      <c r="T318" s="199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193" t="s">
        <v>147</v>
      </c>
      <c r="AU318" s="193" t="s">
        <v>146</v>
      </c>
      <c r="AV318" s="14" t="s">
        <v>146</v>
      </c>
      <c r="AW318" s="14" t="s">
        <v>30</v>
      </c>
      <c r="AX318" s="14" t="s">
        <v>73</v>
      </c>
      <c r="AY318" s="193" t="s">
        <v>137</v>
      </c>
    </row>
    <row r="319" s="13" customFormat="1">
      <c r="A319" s="13"/>
      <c r="B319" s="184"/>
      <c r="C319" s="13"/>
      <c r="D319" s="185" t="s">
        <v>147</v>
      </c>
      <c r="E319" s="186" t="s">
        <v>1</v>
      </c>
      <c r="F319" s="187" t="s">
        <v>150</v>
      </c>
      <c r="G319" s="13"/>
      <c r="H319" s="186" t="s">
        <v>1</v>
      </c>
      <c r="I319" s="188"/>
      <c r="J319" s="13"/>
      <c r="K319" s="13"/>
      <c r="L319" s="184"/>
      <c r="M319" s="189"/>
      <c r="N319" s="190"/>
      <c r="O319" s="190"/>
      <c r="P319" s="190"/>
      <c r="Q319" s="190"/>
      <c r="R319" s="190"/>
      <c r="S319" s="190"/>
      <c r="T319" s="19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86" t="s">
        <v>147</v>
      </c>
      <c r="AU319" s="186" t="s">
        <v>146</v>
      </c>
      <c r="AV319" s="13" t="s">
        <v>80</v>
      </c>
      <c r="AW319" s="13" t="s">
        <v>30</v>
      </c>
      <c r="AX319" s="13" t="s">
        <v>73</v>
      </c>
      <c r="AY319" s="186" t="s">
        <v>137</v>
      </c>
    </row>
    <row r="320" s="14" customFormat="1">
      <c r="A320" s="14"/>
      <c r="B320" s="192"/>
      <c r="C320" s="14"/>
      <c r="D320" s="185" t="s">
        <v>147</v>
      </c>
      <c r="E320" s="193" t="s">
        <v>1</v>
      </c>
      <c r="F320" s="194" t="s">
        <v>403</v>
      </c>
      <c r="G320" s="14"/>
      <c r="H320" s="195">
        <v>46.119999999999997</v>
      </c>
      <c r="I320" s="196"/>
      <c r="J320" s="14"/>
      <c r="K320" s="14"/>
      <c r="L320" s="192"/>
      <c r="M320" s="197"/>
      <c r="N320" s="198"/>
      <c r="O320" s="198"/>
      <c r="P320" s="198"/>
      <c r="Q320" s="198"/>
      <c r="R320" s="198"/>
      <c r="S320" s="198"/>
      <c r="T320" s="19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193" t="s">
        <v>147</v>
      </c>
      <c r="AU320" s="193" t="s">
        <v>146</v>
      </c>
      <c r="AV320" s="14" t="s">
        <v>146</v>
      </c>
      <c r="AW320" s="14" t="s">
        <v>30</v>
      </c>
      <c r="AX320" s="14" t="s">
        <v>73</v>
      </c>
      <c r="AY320" s="193" t="s">
        <v>137</v>
      </c>
    </row>
    <row r="321" s="15" customFormat="1">
      <c r="A321" s="15"/>
      <c r="B321" s="200"/>
      <c r="C321" s="15"/>
      <c r="D321" s="185" t="s">
        <v>147</v>
      </c>
      <c r="E321" s="201" t="s">
        <v>1</v>
      </c>
      <c r="F321" s="202" t="s">
        <v>152</v>
      </c>
      <c r="G321" s="15"/>
      <c r="H321" s="203">
        <v>112.27000000000001</v>
      </c>
      <c r="I321" s="204"/>
      <c r="J321" s="15"/>
      <c r="K321" s="15"/>
      <c r="L321" s="200"/>
      <c r="M321" s="205"/>
      <c r="N321" s="206"/>
      <c r="O321" s="206"/>
      <c r="P321" s="206"/>
      <c r="Q321" s="206"/>
      <c r="R321" s="206"/>
      <c r="S321" s="206"/>
      <c r="T321" s="207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01" t="s">
        <v>147</v>
      </c>
      <c r="AU321" s="201" t="s">
        <v>146</v>
      </c>
      <c r="AV321" s="15" t="s">
        <v>145</v>
      </c>
      <c r="AW321" s="15" t="s">
        <v>30</v>
      </c>
      <c r="AX321" s="15" t="s">
        <v>80</v>
      </c>
      <c r="AY321" s="201" t="s">
        <v>137</v>
      </c>
    </row>
    <row r="322" s="12" customFormat="1" ht="25.92" customHeight="1">
      <c r="A322" s="12"/>
      <c r="B322" s="157"/>
      <c r="C322" s="12"/>
      <c r="D322" s="158" t="s">
        <v>72</v>
      </c>
      <c r="E322" s="159" t="s">
        <v>375</v>
      </c>
      <c r="F322" s="159" t="s">
        <v>376</v>
      </c>
      <c r="G322" s="12"/>
      <c r="H322" s="12"/>
      <c r="I322" s="160"/>
      <c r="J322" s="161">
        <f>BK322</f>
        <v>0</v>
      </c>
      <c r="K322" s="12"/>
      <c r="L322" s="157"/>
      <c r="M322" s="162"/>
      <c r="N322" s="163"/>
      <c r="O322" s="163"/>
      <c r="P322" s="164">
        <f>SUM(P323:P325)</f>
        <v>0</v>
      </c>
      <c r="Q322" s="163"/>
      <c r="R322" s="164">
        <f>SUM(R323:R325)</f>
        <v>0</v>
      </c>
      <c r="S322" s="163"/>
      <c r="T322" s="165">
        <f>SUM(T323:T325)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158" t="s">
        <v>168</v>
      </c>
      <c r="AT322" s="166" t="s">
        <v>72</v>
      </c>
      <c r="AU322" s="166" t="s">
        <v>73</v>
      </c>
      <c r="AY322" s="158" t="s">
        <v>137</v>
      </c>
      <c r="BK322" s="167">
        <f>SUM(BK323:BK325)</f>
        <v>0</v>
      </c>
    </row>
    <row r="323" s="2" customFormat="1" ht="16.5" customHeight="1">
      <c r="A323" s="37"/>
      <c r="B323" s="170"/>
      <c r="C323" s="171" t="s">
        <v>270</v>
      </c>
      <c r="D323" s="171" t="s">
        <v>140</v>
      </c>
      <c r="E323" s="172" t="s">
        <v>377</v>
      </c>
      <c r="F323" s="173" t="s">
        <v>378</v>
      </c>
      <c r="G323" s="174" t="s">
        <v>303</v>
      </c>
      <c r="H323" s="175">
        <v>1</v>
      </c>
      <c r="I323" s="176"/>
      <c r="J323" s="177">
        <f>ROUND(I323*H323,2)</f>
        <v>0</v>
      </c>
      <c r="K323" s="173" t="s">
        <v>379</v>
      </c>
      <c r="L323" s="38"/>
      <c r="M323" s="178" t="s">
        <v>1</v>
      </c>
      <c r="N323" s="179" t="s">
        <v>39</v>
      </c>
      <c r="O323" s="76"/>
      <c r="P323" s="180">
        <f>O323*H323</f>
        <v>0</v>
      </c>
      <c r="Q323" s="180">
        <v>0</v>
      </c>
      <c r="R323" s="180">
        <f>Q323*H323</f>
        <v>0</v>
      </c>
      <c r="S323" s="180">
        <v>0</v>
      </c>
      <c r="T323" s="181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82" t="s">
        <v>145</v>
      </c>
      <c r="AT323" s="182" t="s">
        <v>140</v>
      </c>
      <c r="AU323" s="182" t="s">
        <v>80</v>
      </c>
      <c r="AY323" s="18" t="s">
        <v>137</v>
      </c>
      <c r="BE323" s="183">
        <f>IF(N323="základní",J323,0)</f>
        <v>0</v>
      </c>
      <c r="BF323" s="183">
        <f>IF(N323="snížená",J323,0)</f>
        <v>0</v>
      </c>
      <c r="BG323" s="183">
        <f>IF(N323="zákl. přenesená",J323,0)</f>
        <v>0</v>
      </c>
      <c r="BH323" s="183">
        <f>IF(N323="sníž. přenesená",J323,0)</f>
        <v>0</v>
      </c>
      <c r="BI323" s="183">
        <f>IF(N323="nulová",J323,0)</f>
        <v>0</v>
      </c>
      <c r="BJ323" s="18" t="s">
        <v>146</v>
      </c>
      <c r="BK323" s="183">
        <f>ROUND(I323*H323,2)</f>
        <v>0</v>
      </c>
      <c r="BL323" s="18" t="s">
        <v>145</v>
      </c>
      <c r="BM323" s="182" t="s">
        <v>380</v>
      </c>
    </row>
    <row r="324" s="2" customFormat="1" ht="24.15" customHeight="1">
      <c r="A324" s="37"/>
      <c r="B324" s="170"/>
      <c r="C324" s="171" t="s">
        <v>381</v>
      </c>
      <c r="D324" s="171" t="s">
        <v>140</v>
      </c>
      <c r="E324" s="172" t="s">
        <v>382</v>
      </c>
      <c r="F324" s="173" t="s">
        <v>383</v>
      </c>
      <c r="G324" s="174" t="s">
        <v>384</v>
      </c>
      <c r="H324" s="175">
        <v>10</v>
      </c>
      <c r="I324" s="176"/>
      <c r="J324" s="177">
        <f>ROUND(I324*H324,2)</f>
        <v>0</v>
      </c>
      <c r="K324" s="173" t="s">
        <v>1</v>
      </c>
      <c r="L324" s="38"/>
      <c r="M324" s="178" t="s">
        <v>1</v>
      </c>
      <c r="N324" s="179" t="s">
        <v>39</v>
      </c>
      <c r="O324" s="76"/>
      <c r="P324" s="180">
        <f>O324*H324</f>
        <v>0</v>
      </c>
      <c r="Q324" s="180">
        <v>0</v>
      </c>
      <c r="R324" s="180">
        <f>Q324*H324</f>
        <v>0</v>
      </c>
      <c r="S324" s="180">
        <v>0</v>
      </c>
      <c r="T324" s="181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82" t="s">
        <v>145</v>
      </c>
      <c r="AT324" s="182" t="s">
        <v>140</v>
      </c>
      <c r="AU324" s="182" t="s">
        <v>80</v>
      </c>
      <c r="AY324" s="18" t="s">
        <v>137</v>
      </c>
      <c r="BE324" s="183">
        <f>IF(N324="základní",J324,0)</f>
        <v>0</v>
      </c>
      <c r="BF324" s="183">
        <f>IF(N324="snížená",J324,0)</f>
        <v>0</v>
      </c>
      <c r="BG324" s="183">
        <f>IF(N324="zákl. přenesená",J324,0)</f>
        <v>0</v>
      </c>
      <c r="BH324" s="183">
        <f>IF(N324="sníž. přenesená",J324,0)</f>
        <v>0</v>
      </c>
      <c r="BI324" s="183">
        <f>IF(N324="nulová",J324,0)</f>
        <v>0</v>
      </c>
      <c r="BJ324" s="18" t="s">
        <v>146</v>
      </c>
      <c r="BK324" s="183">
        <f>ROUND(I324*H324,2)</f>
        <v>0</v>
      </c>
      <c r="BL324" s="18" t="s">
        <v>145</v>
      </c>
      <c r="BM324" s="182" t="s">
        <v>385</v>
      </c>
    </row>
    <row r="325" s="2" customFormat="1" ht="24.15" customHeight="1">
      <c r="A325" s="37"/>
      <c r="B325" s="170"/>
      <c r="C325" s="171" t="s">
        <v>275</v>
      </c>
      <c r="D325" s="171" t="s">
        <v>140</v>
      </c>
      <c r="E325" s="172" t="s">
        <v>386</v>
      </c>
      <c r="F325" s="173" t="s">
        <v>387</v>
      </c>
      <c r="G325" s="174" t="s">
        <v>384</v>
      </c>
      <c r="H325" s="175">
        <v>10</v>
      </c>
      <c r="I325" s="176"/>
      <c r="J325" s="177">
        <f>ROUND(I325*H325,2)</f>
        <v>0</v>
      </c>
      <c r="K325" s="173" t="s">
        <v>1</v>
      </c>
      <c r="L325" s="38"/>
      <c r="M325" s="222" t="s">
        <v>1</v>
      </c>
      <c r="N325" s="223" t="s">
        <v>39</v>
      </c>
      <c r="O325" s="224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82" t="s">
        <v>145</v>
      </c>
      <c r="AT325" s="182" t="s">
        <v>140</v>
      </c>
      <c r="AU325" s="182" t="s">
        <v>80</v>
      </c>
      <c r="AY325" s="18" t="s">
        <v>137</v>
      </c>
      <c r="BE325" s="183">
        <f>IF(N325="základní",J325,0)</f>
        <v>0</v>
      </c>
      <c r="BF325" s="183">
        <f>IF(N325="snížená",J325,0)</f>
        <v>0</v>
      </c>
      <c r="BG325" s="183">
        <f>IF(N325="zákl. přenesená",J325,0)</f>
        <v>0</v>
      </c>
      <c r="BH325" s="183">
        <f>IF(N325="sníž. přenesená",J325,0)</f>
        <v>0</v>
      </c>
      <c r="BI325" s="183">
        <f>IF(N325="nulová",J325,0)</f>
        <v>0</v>
      </c>
      <c r="BJ325" s="18" t="s">
        <v>146</v>
      </c>
      <c r="BK325" s="183">
        <f>ROUND(I325*H325,2)</f>
        <v>0</v>
      </c>
      <c r="BL325" s="18" t="s">
        <v>145</v>
      </c>
      <c r="BM325" s="182" t="s">
        <v>388</v>
      </c>
    </row>
    <row r="326" s="2" customFormat="1" ht="6.96" customHeight="1">
      <c r="A326" s="37"/>
      <c r="B326" s="59"/>
      <c r="C326" s="60"/>
      <c r="D326" s="60"/>
      <c r="E326" s="60"/>
      <c r="F326" s="60"/>
      <c r="G326" s="60"/>
      <c r="H326" s="60"/>
      <c r="I326" s="60"/>
      <c r="J326" s="60"/>
      <c r="K326" s="60"/>
      <c r="L326" s="38"/>
      <c r="M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</row>
  </sheetData>
  <autoFilter ref="C126:K325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="1" customFormat="1" ht="24.96" customHeight="1">
      <c r="B4" s="21"/>
      <c r="D4" s="22" t="s">
        <v>103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0" t="str">
        <f>'Rekapitulace stavby'!K6</f>
        <v>Příloha č. 3, Slepý soupis prací, dodávek a služeb s výkazem výměr (2)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104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431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6. 6. 2024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ROUND(J127,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ROUND((SUM(BE127:BE325)),  2)</f>
        <v>0</v>
      </c>
      <c r="G33" s="37"/>
      <c r="H33" s="37"/>
      <c r="I33" s="127">
        <v>0.20999999999999999</v>
      </c>
      <c r="J33" s="126">
        <f>ROUND(((SUM(BE127:BE325))*I33),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ROUND((SUM(BF127:BF325)),  2)</f>
        <v>0</v>
      </c>
      <c r="G34" s="37"/>
      <c r="H34" s="37"/>
      <c r="I34" s="127">
        <v>0.12</v>
      </c>
      <c r="J34" s="126">
        <f>ROUND(((SUM(BF127:BF325))*I34),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ROUND((SUM(BG127:BG325)),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ROUND((SUM(BH127:BH325)),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ROUND((SUM(BI127:BI325)),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0" t="str">
        <f>E7</f>
        <v>Příloha č. 3, Slepý soupis prací, dodávek a služeb s výkazem výměr (2)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104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Objekt8 - 615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6. 6. 2024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107</v>
      </c>
      <c r="D94" s="128"/>
      <c r="E94" s="128"/>
      <c r="F94" s="128"/>
      <c r="G94" s="128"/>
      <c r="H94" s="128"/>
      <c r="I94" s="128"/>
      <c r="J94" s="137" t="s">
        <v>108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109</v>
      </c>
      <c r="D96" s="37"/>
      <c r="E96" s="37"/>
      <c r="F96" s="37"/>
      <c r="G96" s="37"/>
      <c r="H96" s="37"/>
      <c r="I96" s="37"/>
      <c r="J96" s="95">
        <f>J127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110</v>
      </c>
    </row>
    <row r="97" s="9" customFormat="1" ht="24.96" customHeight="1">
      <c r="A97" s="9"/>
      <c r="B97" s="139"/>
      <c r="C97" s="9"/>
      <c r="D97" s="140" t="s">
        <v>111</v>
      </c>
      <c r="E97" s="141"/>
      <c r="F97" s="141"/>
      <c r="G97" s="141"/>
      <c r="H97" s="141"/>
      <c r="I97" s="141"/>
      <c r="J97" s="142">
        <f>J128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112</v>
      </c>
      <c r="E98" s="145"/>
      <c r="F98" s="145"/>
      <c r="G98" s="145"/>
      <c r="H98" s="145"/>
      <c r="I98" s="145"/>
      <c r="J98" s="146">
        <f>J129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113</v>
      </c>
      <c r="E99" s="145"/>
      <c r="F99" s="145"/>
      <c r="G99" s="145"/>
      <c r="H99" s="145"/>
      <c r="I99" s="145"/>
      <c r="J99" s="146">
        <f>J183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114</v>
      </c>
      <c r="E100" s="145"/>
      <c r="F100" s="145"/>
      <c r="G100" s="145"/>
      <c r="H100" s="145"/>
      <c r="I100" s="145"/>
      <c r="J100" s="146">
        <f>J193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115</v>
      </c>
      <c r="E101" s="145"/>
      <c r="F101" s="145"/>
      <c r="G101" s="145"/>
      <c r="H101" s="145"/>
      <c r="I101" s="145"/>
      <c r="J101" s="146">
        <f>J198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39"/>
      <c r="C102" s="9"/>
      <c r="D102" s="140" t="s">
        <v>116</v>
      </c>
      <c r="E102" s="141"/>
      <c r="F102" s="141"/>
      <c r="G102" s="141"/>
      <c r="H102" s="141"/>
      <c r="I102" s="141"/>
      <c r="J102" s="142">
        <f>J200</f>
        <v>0</v>
      </c>
      <c r="K102" s="9"/>
      <c r="L102" s="13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43"/>
      <c r="C103" s="10"/>
      <c r="D103" s="144" t="s">
        <v>117</v>
      </c>
      <c r="E103" s="145"/>
      <c r="F103" s="145"/>
      <c r="G103" s="145"/>
      <c r="H103" s="145"/>
      <c r="I103" s="145"/>
      <c r="J103" s="146">
        <f>J201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118</v>
      </c>
      <c r="E104" s="145"/>
      <c r="F104" s="145"/>
      <c r="G104" s="145"/>
      <c r="H104" s="145"/>
      <c r="I104" s="145"/>
      <c r="J104" s="146">
        <f>J220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3"/>
      <c r="C105" s="10"/>
      <c r="D105" s="144" t="s">
        <v>119</v>
      </c>
      <c r="E105" s="145"/>
      <c r="F105" s="145"/>
      <c r="G105" s="145"/>
      <c r="H105" s="145"/>
      <c r="I105" s="145"/>
      <c r="J105" s="146">
        <f>J257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3"/>
      <c r="C106" s="10"/>
      <c r="D106" s="144" t="s">
        <v>120</v>
      </c>
      <c r="E106" s="145"/>
      <c r="F106" s="145"/>
      <c r="G106" s="145"/>
      <c r="H106" s="145"/>
      <c r="I106" s="145"/>
      <c r="J106" s="146">
        <f>J273</f>
        <v>0</v>
      </c>
      <c r="K106" s="10"/>
      <c r="L106" s="14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39"/>
      <c r="C107" s="9"/>
      <c r="D107" s="140" t="s">
        <v>121</v>
      </c>
      <c r="E107" s="141"/>
      <c r="F107" s="141"/>
      <c r="G107" s="141"/>
      <c r="H107" s="141"/>
      <c r="I107" s="141"/>
      <c r="J107" s="142">
        <f>J322</f>
        <v>0</v>
      </c>
      <c r="K107" s="9"/>
      <c r="L107" s="13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7"/>
      <c r="B108" s="38"/>
      <c r="C108" s="37"/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61"/>
      <c r="C113" s="62"/>
      <c r="D113" s="62"/>
      <c r="E113" s="62"/>
      <c r="F113" s="62"/>
      <c r="G113" s="62"/>
      <c r="H113" s="62"/>
      <c r="I113" s="62"/>
      <c r="J113" s="62"/>
      <c r="K113" s="62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122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</v>
      </c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6.25" customHeight="1">
      <c r="A117" s="37"/>
      <c r="B117" s="38"/>
      <c r="C117" s="37"/>
      <c r="D117" s="37"/>
      <c r="E117" s="120" t="str">
        <f>E7</f>
        <v>Příloha č. 3, Slepý soupis prací, dodávek a služeb s výkazem výměr (2)</v>
      </c>
      <c r="F117" s="31"/>
      <c r="G117" s="31"/>
      <c r="H117" s="31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104</v>
      </c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7"/>
      <c r="D119" s="37"/>
      <c r="E119" s="66" t="str">
        <f>E9</f>
        <v>Objekt8 - 615</v>
      </c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20</v>
      </c>
      <c r="D121" s="37"/>
      <c r="E121" s="37"/>
      <c r="F121" s="26" t="str">
        <f>F12</f>
        <v xml:space="preserve"> </v>
      </c>
      <c r="G121" s="37"/>
      <c r="H121" s="37"/>
      <c r="I121" s="31" t="s">
        <v>22</v>
      </c>
      <c r="J121" s="68" t="str">
        <f>IF(J12="","",J12)</f>
        <v>6. 6. 2024</v>
      </c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24</v>
      </c>
      <c r="D123" s="37"/>
      <c r="E123" s="37"/>
      <c r="F123" s="26" t="str">
        <f>E15</f>
        <v xml:space="preserve"> </v>
      </c>
      <c r="G123" s="37"/>
      <c r="H123" s="37"/>
      <c r="I123" s="31" t="s">
        <v>29</v>
      </c>
      <c r="J123" s="35" t="str">
        <f>E21</f>
        <v xml:space="preserve"> </v>
      </c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27</v>
      </c>
      <c r="D124" s="37"/>
      <c r="E124" s="37"/>
      <c r="F124" s="26" t="str">
        <f>IF(E18="","",E18)</f>
        <v>Vyplň údaj</v>
      </c>
      <c r="G124" s="37"/>
      <c r="H124" s="37"/>
      <c r="I124" s="31" t="s">
        <v>31</v>
      </c>
      <c r="J124" s="35" t="str">
        <f>E24</f>
        <v xml:space="preserve"> </v>
      </c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7"/>
      <c r="D125" s="37"/>
      <c r="E125" s="37"/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1" customFormat="1" ht="29.28" customHeight="1">
      <c r="A126" s="147"/>
      <c r="B126" s="148"/>
      <c r="C126" s="149" t="s">
        <v>123</v>
      </c>
      <c r="D126" s="150" t="s">
        <v>58</v>
      </c>
      <c r="E126" s="150" t="s">
        <v>54</v>
      </c>
      <c r="F126" s="150" t="s">
        <v>55</v>
      </c>
      <c r="G126" s="150" t="s">
        <v>124</v>
      </c>
      <c r="H126" s="150" t="s">
        <v>125</v>
      </c>
      <c r="I126" s="150" t="s">
        <v>126</v>
      </c>
      <c r="J126" s="150" t="s">
        <v>108</v>
      </c>
      <c r="K126" s="151" t="s">
        <v>127</v>
      </c>
      <c r="L126" s="152"/>
      <c r="M126" s="85" t="s">
        <v>1</v>
      </c>
      <c r="N126" s="86" t="s">
        <v>37</v>
      </c>
      <c r="O126" s="86" t="s">
        <v>128</v>
      </c>
      <c r="P126" s="86" t="s">
        <v>129</v>
      </c>
      <c r="Q126" s="86" t="s">
        <v>130</v>
      </c>
      <c r="R126" s="86" t="s">
        <v>131</v>
      </c>
      <c r="S126" s="86" t="s">
        <v>132</v>
      </c>
      <c r="T126" s="87" t="s">
        <v>133</v>
      </c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</row>
    <row r="127" s="2" customFormat="1" ht="22.8" customHeight="1">
      <c r="A127" s="37"/>
      <c r="B127" s="38"/>
      <c r="C127" s="92" t="s">
        <v>134</v>
      </c>
      <c r="D127" s="37"/>
      <c r="E127" s="37"/>
      <c r="F127" s="37"/>
      <c r="G127" s="37"/>
      <c r="H127" s="37"/>
      <c r="I127" s="37"/>
      <c r="J127" s="153">
        <f>BK127</f>
        <v>0</v>
      </c>
      <c r="K127" s="37"/>
      <c r="L127" s="38"/>
      <c r="M127" s="88"/>
      <c r="N127" s="72"/>
      <c r="O127" s="89"/>
      <c r="P127" s="154">
        <f>P128+P200+P322</f>
        <v>0</v>
      </c>
      <c r="Q127" s="89"/>
      <c r="R127" s="154">
        <f>R128+R200+R322</f>
        <v>0</v>
      </c>
      <c r="S127" s="89"/>
      <c r="T127" s="155">
        <f>T128+T200+T322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8" t="s">
        <v>72</v>
      </c>
      <c r="AU127" s="18" t="s">
        <v>110</v>
      </c>
      <c r="BK127" s="156">
        <f>BK128+BK200+BK322</f>
        <v>0</v>
      </c>
    </row>
    <row r="128" s="12" customFormat="1" ht="25.92" customHeight="1">
      <c r="A128" s="12"/>
      <c r="B128" s="157"/>
      <c r="C128" s="12"/>
      <c r="D128" s="158" t="s">
        <v>72</v>
      </c>
      <c r="E128" s="159" t="s">
        <v>135</v>
      </c>
      <c r="F128" s="159" t="s">
        <v>136</v>
      </c>
      <c r="G128" s="12"/>
      <c r="H128" s="12"/>
      <c r="I128" s="160"/>
      <c r="J128" s="161">
        <f>BK128</f>
        <v>0</v>
      </c>
      <c r="K128" s="12"/>
      <c r="L128" s="157"/>
      <c r="M128" s="162"/>
      <c r="N128" s="163"/>
      <c r="O128" s="163"/>
      <c r="P128" s="164">
        <f>P129+P183+P193+P198</f>
        <v>0</v>
      </c>
      <c r="Q128" s="163"/>
      <c r="R128" s="164">
        <f>R129+R183+R193+R198</f>
        <v>0</v>
      </c>
      <c r="S128" s="163"/>
      <c r="T128" s="165">
        <f>T129+T183+T193+T198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8" t="s">
        <v>80</v>
      </c>
      <c r="AT128" s="166" t="s">
        <v>72</v>
      </c>
      <c r="AU128" s="166" t="s">
        <v>73</v>
      </c>
      <c r="AY128" s="158" t="s">
        <v>137</v>
      </c>
      <c r="BK128" s="167">
        <f>BK129+BK183+BK193+BK198</f>
        <v>0</v>
      </c>
    </row>
    <row r="129" s="12" customFormat="1" ht="22.8" customHeight="1">
      <c r="A129" s="12"/>
      <c r="B129" s="157"/>
      <c r="C129" s="12"/>
      <c r="D129" s="158" t="s">
        <v>72</v>
      </c>
      <c r="E129" s="168" t="s">
        <v>138</v>
      </c>
      <c r="F129" s="168" t="s">
        <v>139</v>
      </c>
      <c r="G129" s="12"/>
      <c r="H129" s="12"/>
      <c r="I129" s="160"/>
      <c r="J129" s="169">
        <f>BK129</f>
        <v>0</v>
      </c>
      <c r="K129" s="12"/>
      <c r="L129" s="157"/>
      <c r="M129" s="162"/>
      <c r="N129" s="163"/>
      <c r="O129" s="163"/>
      <c r="P129" s="164">
        <f>SUM(P130:P182)</f>
        <v>0</v>
      </c>
      <c r="Q129" s="163"/>
      <c r="R129" s="164">
        <f>SUM(R130:R182)</f>
        <v>0</v>
      </c>
      <c r="S129" s="163"/>
      <c r="T129" s="165">
        <f>SUM(T130:T182)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8" t="s">
        <v>80</v>
      </c>
      <c r="AT129" s="166" t="s">
        <v>72</v>
      </c>
      <c r="AU129" s="166" t="s">
        <v>80</v>
      </c>
      <c r="AY129" s="158" t="s">
        <v>137</v>
      </c>
      <c r="BK129" s="167">
        <f>SUM(BK130:BK182)</f>
        <v>0</v>
      </c>
    </row>
    <row r="130" s="2" customFormat="1" ht="37.8" customHeight="1">
      <c r="A130" s="37"/>
      <c r="B130" s="170"/>
      <c r="C130" s="171" t="s">
        <v>80</v>
      </c>
      <c r="D130" s="171" t="s">
        <v>140</v>
      </c>
      <c r="E130" s="172" t="s">
        <v>141</v>
      </c>
      <c r="F130" s="173" t="s">
        <v>142</v>
      </c>
      <c r="G130" s="174" t="s">
        <v>143</v>
      </c>
      <c r="H130" s="175">
        <v>112.27</v>
      </c>
      <c r="I130" s="176"/>
      <c r="J130" s="177">
        <f>ROUND(I130*H130,2)</f>
        <v>0</v>
      </c>
      <c r="K130" s="173" t="s">
        <v>144</v>
      </c>
      <c r="L130" s="38"/>
      <c r="M130" s="178" t="s">
        <v>1</v>
      </c>
      <c r="N130" s="179" t="s">
        <v>39</v>
      </c>
      <c r="O130" s="76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2" t="s">
        <v>145</v>
      </c>
      <c r="AT130" s="182" t="s">
        <v>140</v>
      </c>
      <c r="AU130" s="182" t="s">
        <v>146</v>
      </c>
      <c r="AY130" s="18" t="s">
        <v>137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8" t="s">
        <v>146</v>
      </c>
      <c r="BK130" s="183">
        <f>ROUND(I130*H130,2)</f>
        <v>0</v>
      </c>
      <c r="BL130" s="18" t="s">
        <v>145</v>
      </c>
      <c r="BM130" s="182" t="s">
        <v>146</v>
      </c>
    </row>
    <row r="131" s="13" customFormat="1">
      <c r="A131" s="13"/>
      <c r="B131" s="184"/>
      <c r="C131" s="13"/>
      <c r="D131" s="185" t="s">
        <v>147</v>
      </c>
      <c r="E131" s="186" t="s">
        <v>1</v>
      </c>
      <c r="F131" s="187" t="s">
        <v>148</v>
      </c>
      <c r="G131" s="13"/>
      <c r="H131" s="186" t="s">
        <v>1</v>
      </c>
      <c r="I131" s="188"/>
      <c r="J131" s="13"/>
      <c r="K131" s="13"/>
      <c r="L131" s="184"/>
      <c r="M131" s="189"/>
      <c r="N131" s="190"/>
      <c r="O131" s="190"/>
      <c r="P131" s="190"/>
      <c r="Q131" s="190"/>
      <c r="R131" s="190"/>
      <c r="S131" s="190"/>
      <c r="T131" s="19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6" t="s">
        <v>147</v>
      </c>
      <c r="AU131" s="186" t="s">
        <v>146</v>
      </c>
      <c r="AV131" s="13" t="s">
        <v>80</v>
      </c>
      <c r="AW131" s="13" t="s">
        <v>30</v>
      </c>
      <c r="AX131" s="13" t="s">
        <v>73</v>
      </c>
      <c r="AY131" s="186" t="s">
        <v>137</v>
      </c>
    </row>
    <row r="132" s="14" customFormat="1">
      <c r="A132" s="14"/>
      <c r="B132" s="192"/>
      <c r="C132" s="14"/>
      <c r="D132" s="185" t="s">
        <v>147</v>
      </c>
      <c r="E132" s="193" t="s">
        <v>1</v>
      </c>
      <c r="F132" s="194" t="s">
        <v>402</v>
      </c>
      <c r="G132" s="14"/>
      <c r="H132" s="195">
        <v>66.150000000000006</v>
      </c>
      <c r="I132" s="196"/>
      <c r="J132" s="14"/>
      <c r="K132" s="14"/>
      <c r="L132" s="192"/>
      <c r="M132" s="197"/>
      <c r="N132" s="198"/>
      <c r="O132" s="198"/>
      <c r="P132" s="198"/>
      <c r="Q132" s="198"/>
      <c r="R132" s="198"/>
      <c r="S132" s="198"/>
      <c r="T132" s="19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193" t="s">
        <v>147</v>
      </c>
      <c r="AU132" s="193" t="s">
        <v>146</v>
      </c>
      <c r="AV132" s="14" t="s">
        <v>146</v>
      </c>
      <c r="AW132" s="14" t="s">
        <v>30</v>
      </c>
      <c r="AX132" s="14" t="s">
        <v>73</v>
      </c>
      <c r="AY132" s="193" t="s">
        <v>137</v>
      </c>
    </row>
    <row r="133" s="13" customFormat="1">
      <c r="A133" s="13"/>
      <c r="B133" s="184"/>
      <c r="C133" s="13"/>
      <c r="D133" s="185" t="s">
        <v>147</v>
      </c>
      <c r="E133" s="186" t="s">
        <v>1</v>
      </c>
      <c r="F133" s="187" t="s">
        <v>150</v>
      </c>
      <c r="G133" s="13"/>
      <c r="H133" s="186" t="s">
        <v>1</v>
      </c>
      <c r="I133" s="188"/>
      <c r="J133" s="13"/>
      <c r="K133" s="13"/>
      <c r="L133" s="184"/>
      <c r="M133" s="189"/>
      <c r="N133" s="190"/>
      <c r="O133" s="190"/>
      <c r="P133" s="190"/>
      <c r="Q133" s="190"/>
      <c r="R133" s="190"/>
      <c r="S133" s="190"/>
      <c r="T133" s="19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6" t="s">
        <v>147</v>
      </c>
      <c r="AU133" s="186" t="s">
        <v>146</v>
      </c>
      <c r="AV133" s="13" t="s">
        <v>80</v>
      </c>
      <c r="AW133" s="13" t="s">
        <v>30</v>
      </c>
      <c r="AX133" s="13" t="s">
        <v>73</v>
      </c>
      <c r="AY133" s="186" t="s">
        <v>137</v>
      </c>
    </row>
    <row r="134" s="14" customFormat="1">
      <c r="A134" s="14"/>
      <c r="B134" s="192"/>
      <c r="C134" s="14"/>
      <c r="D134" s="185" t="s">
        <v>147</v>
      </c>
      <c r="E134" s="193" t="s">
        <v>1</v>
      </c>
      <c r="F134" s="194" t="s">
        <v>403</v>
      </c>
      <c r="G134" s="14"/>
      <c r="H134" s="195">
        <v>46.119999999999997</v>
      </c>
      <c r="I134" s="196"/>
      <c r="J134" s="14"/>
      <c r="K134" s="14"/>
      <c r="L134" s="192"/>
      <c r="M134" s="197"/>
      <c r="N134" s="198"/>
      <c r="O134" s="198"/>
      <c r="P134" s="198"/>
      <c r="Q134" s="198"/>
      <c r="R134" s="198"/>
      <c r="S134" s="198"/>
      <c r="T134" s="19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193" t="s">
        <v>147</v>
      </c>
      <c r="AU134" s="193" t="s">
        <v>146</v>
      </c>
      <c r="AV134" s="14" t="s">
        <v>146</v>
      </c>
      <c r="AW134" s="14" t="s">
        <v>30</v>
      </c>
      <c r="AX134" s="14" t="s">
        <v>73</v>
      </c>
      <c r="AY134" s="193" t="s">
        <v>137</v>
      </c>
    </row>
    <row r="135" s="15" customFormat="1">
      <c r="A135" s="15"/>
      <c r="B135" s="200"/>
      <c r="C135" s="15"/>
      <c r="D135" s="185" t="s">
        <v>147</v>
      </c>
      <c r="E135" s="201" t="s">
        <v>1</v>
      </c>
      <c r="F135" s="202" t="s">
        <v>152</v>
      </c>
      <c r="G135" s="15"/>
      <c r="H135" s="203">
        <v>112.27000000000001</v>
      </c>
      <c r="I135" s="204"/>
      <c r="J135" s="15"/>
      <c r="K135" s="15"/>
      <c r="L135" s="200"/>
      <c r="M135" s="205"/>
      <c r="N135" s="206"/>
      <c r="O135" s="206"/>
      <c r="P135" s="206"/>
      <c r="Q135" s="206"/>
      <c r="R135" s="206"/>
      <c r="S135" s="206"/>
      <c r="T135" s="207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01" t="s">
        <v>147</v>
      </c>
      <c r="AU135" s="201" t="s">
        <v>146</v>
      </c>
      <c r="AV135" s="15" t="s">
        <v>145</v>
      </c>
      <c r="AW135" s="15" t="s">
        <v>30</v>
      </c>
      <c r="AX135" s="15" t="s">
        <v>80</v>
      </c>
      <c r="AY135" s="201" t="s">
        <v>137</v>
      </c>
    </row>
    <row r="136" s="2" customFormat="1" ht="44.25" customHeight="1">
      <c r="A136" s="37"/>
      <c r="B136" s="170"/>
      <c r="C136" s="171" t="s">
        <v>146</v>
      </c>
      <c r="D136" s="171" t="s">
        <v>140</v>
      </c>
      <c r="E136" s="172" t="s">
        <v>153</v>
      </c>
      <c r="F136" s="173" t="s">
        <v>154</v>
      </c>
      <c r="G136" s="174" t="s">
        <v>155</v>
      </c>
      <c r="H136" s="175">
        <v>44</v>
      </c>
      <c r="I136" s="176"/>
      <c r="J136" s="177">
        <f>ROUND(I136*H136,2)</f>
        <v>0</v>
      </c>
      <c r="K136" s="173" t="s">
        <v>144</v>
      </c>
      <c r="L136" s="38"/>
      <c r="M136" s="178" t="s">
        <v>1</v>
      </c>
      <c r="N136" s="179" t="s">
        <v>39</v>
      </c>
      <c r="O136" s="76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2" t="s">
        <v>145</v>
      </c>
      <c r="AT136" s="182" t="s">
        <v>140</v>
      </c>
      <c r="AU136" s="182" t="s">
        <v>146</v>
      </c>
      <c r="AY136" s="18" t="s">
        <v>137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8" t="s">
        <v>146</v>
      </c>
      <c r="BK136" s="183">
        <f>ROUND(I136*H136,2)</f>
        <v>0</v>
      </c>
      <c r="BL136" s="18" t="s">
        <v>145</v>
      </c>
      <c r="BM136" s="182" t="s">
        <v>145</v>
      </c>
    </row>
    <row r="137" s="13" customFormat="1">
      <c r="A137" s="13"/>
      <c r="B137" s="184"/>
      <c r="C137" s="13"/>
      <c r="D137" s="185" t="s">
        <v>147</v>
      </c>
      <c r="E137" s="186" t="s">
        <v>1</v>
      </c>
      <c r="F137" s="187" t="s">
        <v>156</v>
      </c>
      <c r="G137" s="13"/>
      <c r="H137" s="186" t="s">
        <v>1</v>
      </c>
      <c r="I137" s="188"/>
      <c r="J137" s="13"/>
      <c r="K137" s="13"/>
      <c r="L137" s="184"/>
      <c r="M137" s="189"/>
      <c r="N137" s="190"/>
      <c r="O137" s="190"/>
      <c r="P137" s="190"/>
      <c r="Q137" s="190"/>
      <c r="R137" s="190"/>
      <c r="S137" s="190"/>
      <c r="T137" s="19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6" t="s">
        <v>147</v>
      </c>
      <c r="AU137" s="186" t="s">
        <v>146</v>
      </c>
      <c r="AV137" s="13" t="s">
        <v>80</v>
      </c>
      <c r="AW137" s="13" t="s">
        <v>30</v>
      </c>
      <c r="AX137" s="13" t="s">
        <v>73</v>
      </c>
      <c r="AY137" s="186" t="s">
        <v>137</v>
      </c>
    </row>
    <row r="138" s="13" customFormat="1">
      <c r="A138" s="13"/>
      <c r="B138" s="184"/>
      <c r="C138" s="13"/>
      <c r="D138" s="185" t="s">
        <v>147</v>
      </c>
      <c r="E138" s="186" t="s">
        <v>1</v>
      </c>
      <c r="F138" s="187" t="s">
        <v>148</v>
      </c>
      <c r="G138" s="13"/>
      <c r="H138" s="186" t="s">
        <v>1</v>
      </c>
      <c r="I138" s="188"/>
      <c r="J138" s="13"/>
      <c r="K138" s="13"/>
      <c r="L138" s="184"/>
      <c r="M138" s="189"/>
      <c r="N138" s="190"/>
      <c r="O138" s="190"/>
      <c r="P138" s="190"/>
      <c r="Q138" s="190"/>
      <c r="R138" s="190"/>
      <c r="S138" s="190"/>
      <c r="T138" s="19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6" t="s">
        <v>147</v>
      </c>
      <c r="AU138" s="186" t="s">
        <v>146</v>
      </c>
      <c r="AV138" s="13" t="s">
        <v>80</v>
      </c>
      <c r="AW138" s="13" t="s">
        <v>30</v>
      </c>
      <c r="AX138" s="13" t="s">
        <v>73</v>
      </c>
      <c r="AY138" s="186" t="s">
        <v>137</v>
      </c>
    </row>
    <row r="139" s="14" customFormat="1">
      <c r="A139" s="14"/>
      <c r="B139" s="192"/>
      <c r="C139" s="14"/>
      <c r="D139" s="185" t="s">
        <v>147</v>
      </c>
      <c r="E139" s="193" t="s">
        <v>1</v>
      </c>
      <c r="F139" s="194" t="s">
        <v>218</v>
      </c>
      <c r="G139" s="14"/>
      <c r="H139" s="195">
        <v>28</v>
      </c>
      <c r="I139" s="196"/>
      <c r="J139" s="14"/>
      <c r="K139" s="14"/>
      <c r="L139" s="192"/>
      <c r="M139" s="197"/>
      <c r="N139" s="198"/>
      <c r="O139" s="198"/>
      <c r="P139" s="198"/>
      <c r="Q139" s="198"/>
      <c r="R139" s="198"/>
      <c r="S139" s="198"/>
      <c r="T139" s="19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193" t="s">
        <v>147</v>
      </c>
      <c r="AU139" s="193" t="s">
        <v>146</v>
      </c>
      <c r="AV139" s="14" t="s">
        <v>146</v>
      </c>
      <c r="AW139" s="14" t="s">
        <v>30</v>
      </c>
      <c r="AX139" s="14" t="s">
        <v>73</v>
      </c>
      <c r="AY139" s="193" t="s">
        <v>137</v>
      </c>
    </row>
    <row r="140" s="13" customFormat="1">
      <c r="A140" s="13"/>
      <c r="B140" s="184"/>
      <c r="C140" s="13"/>
      <c r="D140" s="185" t="s">
        <v>147</v>
      </c>
      <c r="E140" s="186" t="s">
        <v>1</v>
      </c>
      <c r="F140" s="187" t="s">
        <v>150</v>
      </c>
      <c r="G140" s="13"/>
      <c r="H140" s="186" t="s">
        <v>1</v>
      </c>
      <c r="I140" s="188"/>
      <c r="J140" s="13"/>
      <c r="K140" s="13"/>
      <c r="L140" s="184"/>
      <c r="M140" s="189"/>
      <c r="N140" s="190"/>
      <c r="O140" s="190"/>
      <c r="P140" s="190"/>
      <c r="Q140" s="190"/>
      <c r="R140" s="190"/>
      <c r="S140" s="190"/>
      <c r="T140" s="19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6" t="s">
        <v>147</v>
      </c>
      <c r="AU140" s="186" t="s">
        <v>146</v>
      </c>
      <c r="AV140" s="13" t="s">
        <v>80</v>
      </c>
      <c r="AW140" s="13" t="s">
        <v>30</v>
      </c>
      <c r="AX140" s="13" t="s">
        <v>73</v>
      </c>
      <c r="AY140" s="186" t="s">
        <v>137</v>
      </c>
    </row>
    <row r="141" s="14" customFormat="1">
      <c r="A141" s="14"/>
      <c r="B141" s="192"/>
      <c r="C141" s="14"/>
      <c r="D141" s="185" t="s">
        <v>147</v>
      </c>
      <c r="E141" s="193" t="s">
        <v>1</v>
      </c>
      <c r="F141" s="194" t="s">
        <v>188</v>
      </c>
      <c r="G141" s="14"/>
      <c r="H141" s="195">
        <v>16</v>
      </c>
      <c r="I141" s="196"/>
      <c r="J141" s="14"/>
      <c r="K141" s="14"/>
      <c r="L141" s="192"/>
      <c r="M141" s="197"/>
      <c r="N141" s="198"/>
      <c r="O141" s="198"/>
      <c r="P141" s="198"/>
      <c r="Q141" s="198"/>
      <c r="R141" s="198"/>
      <c r="S141" s="198"/>
      <c r="T141" s="19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193" t="s">
        <v>147</v>
      </c>
      <c r="AU141" s="193" t="s">
        <v>146</v>
      </c>
      <c r="AV141" s="14" t="s">
        <v>146</v>
      </c>
      <c r="AW141" s="14" t="s">
        <v>30</v>
      </c>
      <c r="AX141" s="14" t="s">
        <v>73</v>
      </c>
      <c r="AY141" s="193" t="s">
        <v>137</v>
      </c>
    </row>
    <row r="142" s="15" customFormat="1">
      <c r="A142" s="15"/>
      <c r="B142" s="200"/>
      <c r="C142" s="15"/>
      <c r="D142" s="185" t="s">
        <v>147</v>
      </c>
      <c r="E142" s="201" t="s">
        <v>1</v>
      </c>
      <c r="F142" s="202" t="s">
        <v>152</v>
      </c>
      <c r="G142" s="15"/>
      <c r="H142" s="203">
        <v>44</v>
      </c>
      <c r="I142" s="204"/>
      <c r="J142" s="15"/>
      <c r="K142" s="15"/>
      <c r="L142" s="200"/>
      <c r="M142" s="205"/>
      <c r="N142" s="206"/>
      <c r="O142" s="206"/>
      <c r="P142" s="206"/>
      <c r="Q142" s="206"/>
      <c r="R142" s="206"/>
      <c r="S142" s="206"/>
      <c r="T142" s="207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01" t="s">
        <v>147</v>
      </c>
      <c r="AU142" s="201" t="s">
        <v>146</v>
      </c>
      <c r="AV142" s="15" t="s">
        <v>145</v>
      </c>
      <c r="AW142" s="15" t="s">
        <v>30</v>
      </c>
      <c r="AX142" s="15" t="s">
        <v>80</v>
      </c>
      <c r="AY142" s="201" t="s">
        <v>137</v>
      </c>
    </row>
    <row r="143" s="2" customFormat="1" ht="24.15" customHeight="1">
      <c r="A143" s="37"/>
      <c r="B143" s="170"/>
      <c r="C143" s="171" t="s">
        <v>158</v>
      </c>
      <c r="D143" s="171" t="s">
        <v>140</v>
      </c>
      <c r="E143" s="172" t="s">
        <v>159</v>
      </c>
      <c r="F143" s="173" t="s">
        <v>160</v>
      </c>
      <c r="G143" s="174" t="s">
        <v>143</v>
      </c>
      <c r="H143" s="175">
        <v>32.490000000000002</v>
      </c>
      <c r="I143" s="176"/>
      <c r="J143" s="177">
        <f>ROUND(I143*H143,2)</f>
        <v>0</v>
      </c>
      <c r="K143" s="173" t="s">
        <v>144</v>
      </c>
      <c r="L143" s="38"/>
      <c r="M143" s="178" t="s">
        <v>1</v>
      </c>
      <c r="N143" s="179" t="s">
        <v>39</v>
      </c>
      <c r="O143" s="76"/>
      <c r="P143" s="180">
        <f>O143*H143</f>
        <v>0</v>
      </c>
      <c r="Q143" s="180">
        <v>0</v>
      </c>
      <c r="R143" s="180">
        <f>Q143*H143</f>
        <v>0</v>
      </c>
      <c r="S143" s="180">
        <v>0</v>
      </c>
      <c r="T143" s="18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2" t="s">
        <v>145</v>
      </c>
      <c r="AT143" s="182" t="s">
        <v>140</v>
      </c>
      <c r="AU143" s="182" t="s">
        <v>146</v>
      </c>
      <c r="AY143" s="18" t="s">
        <v>137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8" t="s">
        <v>146</v>
      </c>
      <c r="BK143" s="183">
        <f>ROUND(I143*H143,2)</f>
        <v>0</v>
      </c>
      <c r="BL143" s="18" t="s">
        <v>145</v>
      </c>
      <c r="BM143" s="182" t="s">
        <v>138</v>
      </c>
    </row>
    <row r="144" s="13" customFormat="1">
      <c r="A144" s="13"/>
      <c r="B144" s="184"/>
      <c r="C144" s="13"/>
      <c r="D144" s="185" t="s">
        <v>147</v>
      </c>
      <c r="E144" s="186" t="s">
        <v>1</v>
      </c>
      <c r="F144" s="187" t="s">
        <v>161</v>
      </c>
      <c r="G144" s="13"/>
      <c r="H144" s="186" t="s">
        <v>1</v>
      </c>
      <c r="I144" s="188"/>
      <c r="J144" s="13"/>
      <c r="K144" s="13"/>
      <c r="L144" s="184"/>
      <c r="M144" s="189"/>
      <c r="N144" s="190"/>
      <c r="O144" s="190"/>
      <c r="P144" s="190"/>
      <c r="Q144" s="190"/>
      <c r="R144" s="190"/>
      <c r="S144" s="190"/>
      <c r="T144" s="19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6" t="s">
        <v>147</v>
      </c>
      <c r="AU144" s="186" t="s">
        <v>146</v>
      </c>
      <c r="AV144" s="13" t="s">
        <v>80</v>
      </c>
      <c r="AW144" s="13" t="s">
        <v>30</v>
      </c>
      <c r="AX144" s="13" t="s">
        <v>73</v>
      </c>
      <c r="AY144" s="186" t="s">
        <v>137</v>
      </c>
    </row>
    <row r="145" s="13" customFormat="1">
      <c r="A145" s="13"/>
      <c r="B145" s="184"/>
      <c r="C145" s="13"/>
      <c r="D145" s="185" t="s">
        <v>147</v>
      </c>
      <c r="E145" s="186" t="s">
        <v>1</v>
      </c>
      <c r="F145" s="187" t="s">
        <v>148</v>
      </c>
      <c r="G145" s="13"/>
      <c r="H145" s="186" t="s">
        <v>1</v>
      </c>
      <c r="I145" s="188"/>
      <c r="J145" s="13"/>
      <c r="K145" s="13"/>
      <c r="L145" s="184"/>
      <c r="M145" s="189"/>
      <c r="N145" s="190"/>
      <c r="O145" s="190"/>
      <c r="P145" s="190"/>
      <c r="Q145" s="190"/>
      <c r="R145" s="190"/>
      <c r="S145" s="190"/>
      <c r="T145" s="19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6" t="s">
        <v>147</v>
      </c>
      <c r="AU145" s="186" t="s">
        <v>146</v>
      </c>
      <c r="AV145" s="13" t="s">
        <v>80</v>
      </c>
      <c r="AW145" s="13" t="s">
        <v>30</v>
      </c>
      <c r="AX145" s="13" t="s">
        <v>73</v>
      </c>
      <c r="AY145" s="186" t="s">
        <v>137</v>
      </c>
    </row>
    <row r="146" s="14" customFormat="1">
      <c r="A146" s="14"/>
      <c r="B146" s="192"/>
      <c r="C146" s="14"/>
      <c r="D146" s="185" t="s">
        <v>147</v>
      </c>
      <c r="E146" s="193" t="s">
        <v>1</v>
      </c>
      <c r="F146" s="194" t="s">
        <v>404</v>
      </c>
      <c r="G146" s="14"/>
      <c r="H146" s="195">
        <v>18.690000000000001</v>
      </c>
      <c r="I146" s="196"/>
      <c r="J146" s="14"/>
      <c r="K146" s="14"/>
      <c r="L146" s="192"/>
      <c r="M146" s="197"/>
      <c r="N146" s="198"/>
      <c r="O146" s="198"/>
      <c r="P146" s="198"/>
      <c r="Q146" s="198"/>
      <c r="R146" s="198"/>
      <c r="S146" s="198"/>
      <c r="T146" s="19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193" t="s">
        <v>147</v>
      </c>
      <c r="AU146" s="193" t="s">
        <v>146</v>
      </c>
      <c r="AV146" s="14" t="s">
        <v>146</v>
      </c>
      <c r="AW146" s="14" t="s">
        <v>30</v>
      </c>
      <c r="AX146" s="14" t="s">
        <v>73</v>
      </c>
      <c r="AY146" s="193" t="s">
        <v>137</v>
      </c>
    </row>
    <row r="147" s="13" customFormat="1">
      <c r="A147" s="13"/>
      <c r="B147" s="184"/>
      <c r="C147" s="13"/>
      <c r="D147" s="185" t="s">
        <v>147</v>
      </c>
      <c r="E147" s="186" t="s">
        <v>1</v>
      </c>
      <c r="F147" s="187" t="s">
        <v>150</v>
      </c>
      <c r="G147" s="13"/>
      <c r="H147" s="186" t="s">
        <v>1</v>
      </c>
      <c r="I147" s="188"/>
      <c r="J147" s="13"/>
      <c r="K147" s="13"/>
      <c r="L147" s="184"/>
      <c r="M147" s="189"/>
      <c r="N147" s="190"/>
      <c r="O147" s="190"/>
      <c r="P147" s="190"/>
      <c r="Q147" s="190"/>
      <c r="R147" s="190"/>
      <c r="S147" s="190"/>
      <c r="T147" s="19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6" t="s">
        <v>147</v>
      </c>
      <c r="AU147" s="186" t="s">
        <v>146</v>
      </c>
      <c r="AV147" s="13" t="s">
        <v>80</v>
      </c>
      <c r="AW147" s="13" t="s">
        <v>30</v>
      </c>
      <c r="AX147" s="13" t="s">
        <v>73</v>
      </c>
      <c r="AY147" s="186" t="s">
        <v>137</v>
      </c>
    </row>
    <row r="148" s="14" customFormat="1">
      <c r="A148" s="14"/>
      <c r="B148" s="192"/>
      <c r="C148" s="14"/>
      <c r="D148" s="185" t="s">
        <v>147</v>
      </c>
      <c r="E148" s="193" t="s">
        <v>1</v>
      </c>
      <c r="F148" s="194" t="s">
        <v>405</v>
      </c>
      <c r="G148" s="14"/>
      <c r="H148" s="195">
        <v>13.800000000000001</v>
      </c>
      <c r="I148" s="196"/>
      <c r="J148" s="14"/>
      <c r="K148" s="14"/>
      <c r="L148" s="192"/>
      <c r="M148" s="197"/>
      <c r="N148" s="198"/>
      <c r="O148" s="198"/>
      <c r="P148" s="198"/>
      <c r="Q148" s="198"/>
      <c r="R148" s="198"/>
      <c r="S148" s="198"/>
      <c r="T148" s="19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193" t="s">
        <v>147</v>
      </c>
      <c r="AU148" s="193" t="s">
        <v>146</v>
      </c>
      <c r="AV148" s="14" t="s">
        <v>146</v>
      </c>
      <c r="AW148" s="14" t="s">
        <v>30</v>
      </c>
      <c r="AX148" s="14" t="s">
        <v>73</v>
      </c>
      <c r="AY148" s="193" t="s">
        <v>137</v>
      </c>
    </row>
    <row r="149" s="15" customFormat="1">
      <c r="A149" s="15"/>
      <c r="B149" s="200"/>
      <c r="C149" s="15"/>
      <c r="D149" s="185" t="s">
        <v>147</v>
      </c>
      <c r="E149" s="201" t="s">
        <v>1</v>
      </c>
      <c r="F149" s="202" t="s">
        <v>152</v>
      </c>
      <c r="G149" s="15"/>
      <c r="H149" s="203">
        <v>32.490000000000002</v>
      </c>
      <c r="I149" s="204"/>
      <c r="J149" s="15"/>
      <c r="K149" s="15"/>
      <c r="L149" s="200"/>
      <c r="M149" s="205"/>
      <c r="N149" s="206"/>
      <c r="O149" s="206"/>
      <c r="P149" s="206"/>
      <c r="Q149" s="206"/>
      <c r="R149" s="206"/>
      <c r="S149" s="206"/>
      <c r="T149" s="20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01" t="s">
        <v>147</v>
      </c>
      <c r="AU149" s="201" t="s">
        <v>146</v>
      </c>
      <c r="AV149" s="15" t="s">
        <v>145</v>
      </c>
      <c r="AW149" s="15" t="s">
        <v>30</v>
      </c>
      <c r="AX149" s="15" t="s">
        <v>80</v>
      </c>
      <c r="AY149" s="201" t="s">
        <v>137</v>
      </c>
    </row>
    <row r="150" s="2" customFormat="1" ht="55.5" customHeight="1">
      <c r="A150" s="37"/>
      <c r="B150" s="170"/>
      <c r="C150" s="171" t="s">
        <v>145</v>
      </c>
      <c r="D150" s="171" t="s">
        <v>140</v>
      </c>
      <c r="E150" s="172" t="s">
        <v>164</v>
      </c>
      <c r="F150" s="173" t="s">
        <v>165</v>
      </c>
      <c r="G150" s="174" t="s">
        <v>166</v>
      </c>
      <c r="H150" s="175">
        <v>433.19999999999999</v>
      </c>
      <c r="I150" s="176"/>
      <c r="J150" s="177">
        <f>ROUND(I150*H150,2)</f>
        <v>0</v>
      </c>
      <c r="K150" s="173" t="s">
        <v>144</v>
      </c>
      <c r="L150" s="38"/>
      <c r="M150" s="178" t="s">
        <v>1</v>
      </c>
      <c r="N150" s="179" t="s">
        <v>39</v>
      </c>
      <c r="O150" s="76"/>
      <c r="P150" s="180">
        <f>O150*H150</f>
        <v>0</v>
      </c>
      <c r="Q150" s="180">
        <v>0</v>
      </c>
      <c r="R150" s="180">
        <f>Q150*H150</f>
        <v>0</v>
      </c>
      <c r="S150" s="180">
        <v>0</v>
      </c>
      <c r="T150" s="18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2" t="s">
        <v>145</v>
      </c>
      <c r="AT150" s="182" t="s">
        <v>140</v>
      </c>
      <c r="AU150" s="182" t="s">
        <v>146</v>
      </c>
      <c r="AY150" s="18" t="s">
        <v>137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8" t="s">
        <v>146</v>
      </c>
      <c r="BK150" s="183">
        <f>ROUND(I150*H150,2)</f>
        <v>0</v>
      </c>
      <c r="BL150" s="18" t="s">
        <v>145</v>
      </c>
      <c r="BM150" s="182" t="s">
        <v>167</v>
      </c>
    </row>
    <row r="151" s="2" customFormat="1" ht="24.15" customHeight="1">
      <c r="A151" s="37"/>
      <c r="B151" s="170"/>
      <c r="C151" s="208" t="s">
        <v>168</v>
      </c>
      <c r="D151" s="208" t="s">
        <v>169</v>
      </c>
      <c r="E151" s="209" t="s">
        <v>170</v>
      </c>
      <c r="F151" s="210" t="s">
        <v>171</v>
      </c>
      <c r="G151" s="211" t="s">
        <v>166</v>
      </c>
      <c r="H151" s="212">
        <v>227.43000000000001</v>
      </c>
      <c r="I151" s="213"/>
      <c r="J151" s="214">
        <f>ROUND(I151*H151,2)</f>
        <v>0</v>
      </c>
      <c r="K151" s="210" t="s">
        <v>144</v>
      </c>
      <c r="L151" s="215"/>
      <c r="M151" s="216" t="s">
        <v>1</v>
      </c>
      <c r="N151" s="217" t="s">
        <v>39</v>
      </c>
      <c r="O151" s="76"/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2" t="s">
        <v>167</v>
      </c>
      <c r="AT151" s="182" t="s">
        <v>169</v>
      </c>
      <c r="AU151" s="182" t="s">
        <v>146</v>
      </c>
      <c r="AY151" s="18" t="s">
        <v>137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8" t="s">
        <v>146</v>
      </c>
      <c r="BK151" s="183">
        <f>ROUND(I151*H151,2)</f>
        <v>0</v>
      </c>
      <c r="BL151" s="18" t="s">
        <v>145</v>
      </c>
      <c r="BM151" s="182" t="s">
        <v>172</v>
      </c>
    </row>
    <row r="152" s="13" customFormat="1">
      <c r="A152" s="13"/>
      <c r="B152" s="184"/>
      <c r="C152" s="13"/>
      <c r="D152" s="185" t="s">
        <v>147</v>
      </c>
      <c r="E152" s="186" t="s">
        <v>1</v>
      </c>
      <c r="F152" s="187" t="s">
        <v>156</v>
      </c>
      <c r="G152" s="13"/>
      <c r="H152" s="186" t="s">
        <v>1</v>
      </c>
      <c r="I152" s="188"/>
      <c r="J152" s="13"/>
      <c r="K152" s="13"/>
      <c r="L152" s="184"/>
      <c r="M152" s="189"/>
      <c r="N152" s="190"/>
      <c r="O152" s="190"/>
      <c r="P152" s="190"/>
      <c r="Q152" s="190"/>
      <c r="R152" s="190"/>
      <c r="S152" s="190"/>
      <c r="T152" s="19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6" t="s">
        <v>147</v>
      </c>
      <c r="AU152" s="186" t="s">
        <v>146</v>
      </c>
      <c r="AV152" s="13" t="s">
        <v>80</v>
      </c>
      <c r="AW152" s="13" t="s">
        <v>30</v>
      </c>
      <c r="AX152" s="13" t="s">
        <v>73</v>
      </c>
      <c r="AY152" s="186" t="s">
        <v>137</v>
      </c>
    </row>
    <row r="153" s="13" customFormat="1">
      <c r="A153" s="13"/>
      <c r="B153" s="184"/>
      <c r="C153" s="13"/>
      <c r="D153" s="185" t="s">
        <v>147</v>
      </c>
      <c r="E153" s="186" t="s">
        <v>1</v>
      </c>
      <c r="F153" s="187" t="s">
        <v>148</v>
      </c>
      <c r="G153" s="13"/>
      <c r="H153" s="186" t="s">
        <v>1</v>
      </c>
      <c r="I153" s="188"/>
      <c r="J153" s="13"/>
      <c r="K153" s="13"/>
      <c r="L153" s="184"/>
      <c r="M153" s="189"/>
      <c r="N153" s="190"/>
      <c r="O153" s="190"/>
      <c r="P153" s="190"/>
      <c r="Q153" s="190"/>
      <c r="R153" s="190"/>
      <c r="S153" s="190"/>
      <c r="T153" s="19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6" t="s">
        <v>147</v>
      </c>
      <c r="AU153" s="186" t="s">
        <v>146</v>
      </c>
      <c r="AV153" s="13" t="s">
        <v>80</v>
      </c>
      <c r="AW153" s="13" t="s">
        <v>30</v>
      </c>
      <c r="AX153" s="13" t="s">
        <v>73</v>
      </c>
      <c r="AY153" s="186" t="s">
        <v>137</v>
      </c>
    </row>
    <row r="154" s="14" customFormat="1">
      <c r="A154" s="14"/>
      <c r="B154" s="192"/>
      <c r="C154" s="14"/>
      <c r="D154" s="185" t="s">
        <v>147</v>
      </c>
      <c r="E154" s="193" t="s">
        <v>1</v>
      </c>
      <c r="F154" s="194" t="s">
        <v>406</v>
      </c>
      <c r="G154" s="14"/>
      <c r="H154" s="195">
        <v>124.59999999999999</v>
      </c>
      <c r="I154" s="196"/>
      <c r="J154" s="14"/>
      <c r="K154" s="14"/>
      <c r="L154" s="192"/>
      <c r="M154" s="197"/>
      <c r="N154" s="198"/>
      <c r="O154" s="198"/>
      <c r="P154" s="198"/>
      <c r="Q154" s="198"/>
      <c r="R154" s="198"/>
      <c r="S154" s="198"/>
      <c r="T154" s="19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193" t="s">
        <v>147</v>
      </c>
      <c r="AU154" s="193" t="s">
        <v>146</v>
      </c>
      <c r="AV154" s="14" t="s">
        <v>146</v>
      </c>
      <c r="AW154" s="14" t="s">
        <v>30</v>
      </c>
      <c r="AX154" s="14" t="s">
        <v>73</v>
      </c>
      <c r="AY154" s="193" t="s">
        <v>137</v>
      </c>
    </row>
    <row r="155" s="13" customFormat="1">
      <c r="A155" s="13"/>
      <c r="B155" s="184"/>
      <c r="C155" s="13"/>
      <c r="D155" s="185" t="s">
        <v>147</v>
      </c>
      <c r="E155" s="186" t="s">
        <v>1</v>
      </c>
      <c r="F155" s="187" t="s">
        <v>150</v>
      </c>
      <c r="G155" s="13"/>
      <c r="H155" s="186" t="s">
        <v>1</v>
      </c>
      <c r="I155" s="188"/>
      <c r="J155" s="13"/>
      <c r="K155" s="13"/>
      <c r="L155" s="184"/>
      <c r="M155" s="189"/>
      <c r="N155" s="190"/>
      <c r="O155" s="190"/>
      <c r="P155" s="190"/>
      <c r="Q155" s="190"/>
      <c r="R155" s="190"/>
      <c r="S155" s="190"/>
      <c r="T155" s="19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6" t="s">
        <v>147</v>
      </c>
      <c r="AU155" s="186" t="s">
        <v>146</v>
      </c>
      <c r="AV155" s="13" t="s">
        <v>80</v>
      </c>
      <c r="AW155" s="13" t="s">
        <v>30</v>
      </c>
      <c r="AX155" s="13" t="s">
        <v>73</v>
      </c>
      <c r="AY155" s="186" t="s">
        <v>137</v>
      </c>
    </row>
    <row r="156" s="14" customFormat="1">
      <c r="A156" s="14"/>
      <c r="B156" s="192"/>
      <c r="C156" s="14"/>
      <c r="D156" s="185" t="s">
        <v>147</v>
      </c>
      <c r="E156" s="193" t="s">
        <v>1</v>
      </c>
      <c r="F156" s="194" t="s">
        <v>407</v>
      </c>
      <c r="G156" s="14"/>
      <c r="H156" s="195">
        <v>92</v>
      </c>
      <c r="I156" s="196"/>
      <c r="J156" s="14"/>
      <c r="K156" s="14"/>
      <c r="L156" s="192"/>
      <c r="M156" s="197"/>
      <c r="N156" s="198"/>
      <c r="O156" s="198"/>
      <c r="P156" s="198"/>
      <c r="Q156" s="198"/>
      <c r="R156" s="198"/>
      <c r="S156" s="198"/>
      <c r="T156" s="19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193" t="s">
        <v>147</v>
      </c>
      <c r="AU156" s="193" t="s">
        <v>146</v>
      </c>
      <c r="AV156" s="14" t="s">
        <v>146</v>
      </c>
      <c r="AW156" s="14" t="s">
        <v>30</v>
      </c>
      <c r="AX156" s="14" t="s">
        <v>73</v>
      </c>
      <c r="AY156" s="193" t="s">
        <v>137</v>
      </c>
    </row>
    <row r="157" s="15" customFormat="1">
      <c r="A157" s="15"/>
      <c r="B157" s="200"/>
      <c r="C157" s="15"/>
      <c r="D157" s="185" t="s">
        <v>147</v>
      </c>
      <c r="E157" s="201" t="s">
        <v>1</v>
      </c>
      <c r="F157" s="202" t="s">
        <v>152</v>
      </c>
      <c r="G157" s="15"/>
      <c r="H157" s="203">
        <v>216.59999999999999</v>
      </c>
      <c r="I157" s="204"/>
      <c r="J157" s="15"/>
      <c r="K157" s="15"/>
      <c r="L157" s="200"/>
      <c r="M157" s="205"/>
      <c r="N157" s="206"/>
      <c r="O157" s="206"/>
      <c r="P157" s="206"/>
      <c r="Q157" s="206"/>
      <c r="R157" s="206"/>
      <c r="S157" s="206"/>
      <c r="T157" s="20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01" t="s">
        <v>147</v>
      </c>
      <c r="AU157" s="201" t="s">
        <v>146</v>
      </c>
      <c r="AV157" s="15" t="s">
        <v>145</v>
      </c>
      <c r="AW157" s="15" t="s">
        <v>30</v>
      </c>
      <c r="AX157" s="15" t="s">
        <v>73</v>
      </c>
      <c r="AY157" s="201" t="s">
        <v>137</v>
      </c>
    </row>
    <row r="158" s="14" customFormat="1">
      <c r="A158" s="14"/>
      <c r="B158" s="192"/>
      <c r="C158" s="14"/>
      <c r="D158" s="185" t="s">
        <v>147</v>
      </c>
      <c r="E158" s="193" t="s">
        <v>1</v>
      </c>
      <c r="F158" s="194" t="s">
        <v>408</v>
      </c>
      <c r="G158" s="14"/>
      <c r="H158" s="195">
        <v>227.43000000000001</v>
      </c>
      <c r="I158" s="196"/>
      <c r="J158" s="14"/>
      <c r="K158" s="14"/>
      <c r="L158" s="192"/>
      <c r="M158" s="197"/>
      <c r="N158" s="198"/>
      <c r="O158" s="198"/>
      <c r="P158" s="198"/>
      <c r="Q158" s="198"/>
      <c r="R158" s="198"/>
      <c r="S158" s="198"/>
      <c r="T158" s="19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193" t="s">
        <v>147</v>
      </c>
      <c r="AU158" s="193" t="s">
        <v>146</v>
      </c>
      <c r="AV158" s="14" t="s">
        <v>146</v>
      </c>
      <c r="AW158" s="14" t="s">
        <v>30</v>
      </c>
      <c r="AX158" s="14" t="s">
        <v>73</v>
      </c>
      <c r="AY158" s="193" t="s">
        <v>137</v>
      </c>
    </row>
    <row r="159" s="15" customFormat="1">
      <c r="A159" s="15"/>
      <c r="B159" s="200"/>
      <c r="C159" s="15"/>
      <c r="D159" s="185" t="s">
        <v>147</v>
      </c>
      <c r="E159" s="201" t="s">
        <v>1</v>
      </c>
      <c r="F159" s="202" t="s">
        <v>152</v>
      </c>
      <c r="G159" s="15"/>
      <c r="H159" s="203">
        <v>227.43000000000001</v>
      </c>
      <c r="I159" s="204"/>
      <c r="J159" s="15"/>
      <c r="K159" s="15"/>
      <c r="L159" s="200"/>
      <c r="M159" s="205"/>
      <c r="N159" s="206"/>
      <c r="O159" s="206"/>
      <c r="P159" s="206"/>
      <c r="Q159" s="206"/>
      <c r="R159" s="206"/>
      <c r="S159" s="206"/>
      <c r="T159" s="20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01" t="s">
        <v>147</v>
      </c>
      <c r="AU159" s="201" t="s">
        <v>146</v>
      </c>
      <c r="AV159" s="15" t="s">
        <v>145</v>
      </c>
      <c r="AW159" s="15" t="s">
        <v>30</v>
      </c>
      <c r="AX159" s="15" t="s">
        <v>80</v>
      </c>
      <c r="AY159" s="201" t="s">
        <v>137</v>
      </c>
    </row>
    <row r="160" s="2" customFormat="1" ht="16.5" customHeight="1">
      <c r="A160" s="37"/>
      <c r="B160" s="170"/>
      <c r="C160" s="208" t="s">
        <v>138</v>
      </c>
      <c r="D160" s="208" t="s">
        <v>169</v>
      </c>
      <c r="E160" s="209" t="s">
        <v>176</v>
      </c>
      <c r="F160" s="210" t="s">
        <v>177</v>
      </c>
      <c r="G160" s="211" t="s">
        <v>166</v>
      </c>
      <c r="H160" s="212">
        <v>227.43000000000001</v>
      </c>
      <c r="I160" s="213"/>
      <c r="J160" s="214">
        <f>ROUND(I160*H160,2)</f>
        <v>0</v>
      </c>
      <c r="K160" s="210" t="s">
        <v>144</v>
      </c>
      <c r="L160" s="215"/>
      <c r="M160" s="216" t="s">
        <v>1</v>
      </c>
      <c r="N160" s="217" t="s">
        <v>39</v>
      </c>
      <c r="O160" s="76"/>
      <c r="P160" s="180">
        <f>O160*H160</f>
        <v>0</v>
      </c>
      <c r="Q160" s="180">
        <v>0</v>
      </c>
      <c r="R160" s="180">
        <f>Q160*H160</f>
        <v>0</v>
      </c>
      <c r="S160" s="180">
        <v>0</v>
      </c>
      <c r="T160" s="18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2" t="s">
        <v>167</v>
      </c>
      <c r="AT160" s="182" t="s">
        <v>169</v>
      </c>
      <c r="AU160" s="182" t="s">
        <v>146</v>
      </c>
      <c r="AY160" s="18" t="s">
        <v>137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8" t="s">
        <v>146</v>
      </c>
      <c r="BK160" s="183">
        <f>ROUND(I160*H160,2)</f>
        <v>0</v>
      </c>
      <c r="BL160" s="18" t="s">
        <v>145</v>
      </c>
      <c r="BM160" s="182" t="s">
        <v>8</v>
      </c>
    </row>
    <row r="161" s="13" customFormat="1">
      <c r="A161" s="13"/>
      <c r="B161" s="184"/>
      <c r="C161" s="13"/>
      <c r="D161" s="185" t="s">
        <v>147</v>
      </c>
      <c r="E161" s="186" t="s">
        <v>1</v>
      </c>
      <c r="F161" s="187" t="s">
        <v>178</v>
      </c>
      <c r="G161" s="13"/>
      <c r="H161" s="186" t="s">
        <v>1</v>
      </c>
      <c r="I161" s="188"/>
      <c r="J161" s="13"/>
      <c r="K161" s="13"/>
      <c r="L161" s="184"/>
      <c r="M161" s="189"/>
      <c r="N161" s="190"/>
      <c r="O161" s="190"/>
      <c r="P161" s="190"/>
      <c r="Q161" s="190"/>
      <c r="R161" s="190"/>
      <c r="S161" s="190"/>
      <c r="T161" s="19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86" t="s">
        <v>147</v>
      </c>
      <c r="AU161" s="186" t="s">
        <v>146</v>
      </c>
      <c r="AV161" s="13" t="s">
        <v>80</v>
      </c>
      <c r="AW161" s="13" t="s">
        <v>30</v>
      </c>
      <c r="AX161" s="13" t="s">
        <v>73</v>
      </c>
      <c r="AY161" s="186" t="s">
        <v>137</v>
      </c>
    </row>
    <row r="162" s="13" customFormat="1">
      <c r="A162" s="13"/>
      <c r="B162" s="184"/>
      <c r="C162" s="13"/>
      <c r="D162" s="185" t="s">
        <v>147</v>
      </c>
      <c r="E162" s="186" t="s">
        <v>1</v>
      </c>
      <c r="F162" s="187" t="s">
        <v>148</v>
      </c>
      <c r="G162" s="13"/>
      <c r="H162" s="186" t="s">
        <v>1</v>
      </c>
      <c r="I162" s="188"/>
      <c r="J162" s="13"/>
      <c r="K162" s="13"/>
      <c r="L162" s="184"/>
      <c r="M162" s="189"/>
      <c r="N162" s="190"/>
      <c r="O162" s="190"/>
      <c r="P162" s="190"/>
      <c r="Q162" s="190"/>
      <c r="R162" s="190"/>
      <c r="S162" s="190"/>
      <c r="T162" s="19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6" t="s">
        <v>147</v>
      </c>
      <c r="AU162" s="186" t="s">
        <v>146</v>
      </c>
      <c r="AV162" s="13" t="s">
        <v>80</v>
      </c>
      <c r="AW162" s="13" t="s">
        <v>30</v>
      </c>
      <c r="AX162" s="13" t="s">
        <v>73</v>
      </c>
      <c r="AY162" s="186" t="s">
        <v>137</v>
      </c>
    </row>
    <row r="163" s="14" customFormat="1">
      <c r="A163" s="14"/>
      <c r="B163" s="192"/>
      <c r="C163" s="14"/>
      <c r="D163" s="185" t="s">
        <v>147</v>
      </c>
      <c r="E163" s="193" t="s">
        <v>1</v>
      </c>
      <c r="F163" s="194" t="s">
        <v>406</v>
      </c>
      <c r="G163" s="14"/>
      <c r="H163" s="195">
        <v>124.59999999999999</v>
      </c>
      <c r="I163" s="196"/>
      <c r="J163" s="14"/>
      <c r="K163" s="14"/>
      <c r="L163" s="192"/>
      <c r="M163" s="197"/>
      <c r="N163" s="198"/>
      <c r="O163" s="198"/>
      <c r="P163" s="198"/>
      <c r="Q163" s="198"/>
      <c r="R163" s="198"/>
      <c r="S163" s="198"/>
      <c r="T163" s="19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193" t="s">
        <v>147</v>
      </c>
      <c r="AU163" s="193" t="s">
        <v>146</v>
      </c>
      <c r="AV163" s="14" t="s">
        <v>146</v>
      </c>
      <c r="AW163" s="14" t="s">
        <v>30</v>
      </c>
      <c r="AX163" s="14" t="s">
        <v>73</v>
      </c>
      <c r="AY163" s="193" t="s">
        <v>137</v>
      </c>
    </row>
    <row r="164" s="13" customFormat="1">
      <c r="A164" s="13"/>
      <c r="B164" s="184"/>
      <c r="C164" s="13"/>
      <c r="D164" s="185" t="s">
        <v>147</v>
      </c>
      <c r="E164" s="186" t="s">
        <v>1</v>
      </c>
      <c r="F164" s="187" t="s">
        <v>150</v>
      </c>
      <c r="G164" s="13"/>
      <c r="H164" s="186" t="s">
        <v>1</v>
      </c>
      <c r="I164" s="188"/>
      <c r="J164" s="13"/>
      <c r="K164" s="13"/>
      <c r="L164" s="184"/>
      <c r="M164" s="189"/>
      <c r="N164" s="190"/>
      <c r="O164" s="190"/>
      <c r="P164" s="190"/>
      <c r="Q164" s="190"/>
      <c r="R164" s="190"/>
      <c r="S164" s="190"/>
      <c r="T164" s="19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6" t="s">
        <v>147</v>
      </c>
      <c r="AU164" s="186" t="s">
        <v>146</v>
      </c>
      <c r="AV164" s="13" t="s">
        <v>80</v>
      </c>
      <c r="AW164" s="13" t="s">
        <v>30</v>
      </c>
      <c r="AX164" s="13" t="s">
        <v>73</v>
      </c>
      <c r="AY164" s="186" t="s">
        <v>137</v>
      </c>
    </row>
    <row r="165" s="14" customFormat="1">
      <c r="A165" s="14"/>
      <c r="B165" s="192"/>
      <c r="C165" s="14"/>
      <c r="D165" s="185" t="s">
        <v>147</v>
      </c>
      <c r="E165" s="193" t="s">
        <v>1</v>
      </c>
      <c r="F165" s="194" t="s">
        <v>407</v>
      </c>
      <c r="G165" s="14"/>
      <c r="H165" s="195">
        <v>92</v>
      </c>
      <c r="I165" s="196"/>
      <c r="J165" s="14"/>
      <c r="K165" s="14"/>
      <c r="L165" s="192"/>
      <c r="M165" s="197"/>
      <c r="N165" s="198"/>
      <c r="O165" s="198"/>
      <c r="P165" s="198"/>
      <c r="Q165" s="198"/>
      <c r="R165" s="198"/>
      <c r="S165" s="198"/>
      <c r="T165" s="19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193" t="s">
        <v>147</v>
      </c>
      <c r="AU165" s="193" t="s">
        <v>146</v>
      </c>
      <c r="AV165" s="14" t="s">
        <v>146</v>
      </c>
      <c r="AW165" s="14" t="s">
        <v>30</v>
      </c>
      <c r="AX165" s="14" t="s">
        <v>73</v>
      </c>
      <c r="AY165" s="193" t="s">
        <v>137</v>
      </c>
    </row>
    <row r="166" s="15" customFormat="1">
      <c r="A166" s="15"/>
      <c r="B166" s="200"/>
      <c r="C166" s="15"/>
      <c r="D166" s="185" t="s">
        <v>147</v>
      </c>
      <c r="E166" s="201" t="s">
        <v>1</v>
      </c>
      <c r="F166" s="202" t="s">
        <v>152</v>
      </c>
      <c r="G166" s="15"/>
      <c r="H166" s="203">
        <v>216.59999999999999</v>
      </c>
      <c r="I166" s="204"/>
      <c r="J166" s="15"/>
      <c r="K166" s="15"/>
      <c r="L166" s="200"/>
      <c r="M166" s="205"/>
      <c r="N166" s="206"/>
      <c r="O166" s="206"/>
      <c r="P166" s="206"/>
      <c r="Q166" s="206"/>
      <c r="R166" s="206"/>
      <c r="S166" s="206"/>
      <c r="T166" s="20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01" t="s">
        <v>147</v>
      </c>
      <c r="AU166" s="201" t="s">
        <v>146</v>
      </c>
      <c r="AV166" s="15" t="s">
        <v>145</v>
      </c>
      <c r="AW166" s="15" t="s">
        <v>30</v>
      </c>
      <c r="AX166" s="15" t="s">
        <v>73</v>
      </c>
      <c r="AY166" s="201" t="s">
        <v>137</v>
      </c>
    </row>
    <row r="167" s="14" customFormat="1">
      <c r="A167" s="14"/>
      <c r="B167" s="192"/>
      <c r="C167" s="14"/>
      <c r="D167" s="185" t="s">
        <v>147</v>
      </c>
      <c r="E167" s="193" t="s">
        <v>1</v>
      </c>
      <c r="F167" s="194" t="s">
        <v>408</v>
      </c>
      <c r="G167" s="14"/>
      <c r="H167" s="195">
        <v>227.43000000000001</v>
      </c>
      <c r="I167" s="196"/>
      <c r="J167" s="14"/>
      <c r="K167" s="14"/>
      <c r="L167" s="192"/>
      <c r="M167" s="197"/>
      <c r="N167" s="198"/>
      <c r="O167" s="198"/>
      <c r="P167" s="198"/>
      <c r="Q167" s="198"/>
      <c r="R167" s="198"/>
      <c r="S167" s="198"/>
      <c r="T167" s="19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193" t="s">
        <v>147</v>
      </c>
      <c r="AU167" s="193" t="s">
        <v>146</v>
      </c>
      <c r="AV167" s="14" t="s">
        <v>146</v>
      </c>
      <c r="AW167" s="14" t="s">
        <v>30</v>
      </c>
      <c r="AX167" s="14" t="s">
        <v>73</v>
      </c>
      <c r="AY167" s="193" t="s">
        <v>137</v>
      </c>
    </row>
    <row r="168" s="15" customFormat="1">
      <c r="A168" s="15"/>
      <c r="B168" s="200"/>
      <c r="C168" s="15"/>
      <c r="D168" s="185" t="s">
        <v>147</v>
      </c>
      <c r="E168" s="201" t="s">
        <v>1</v>
      </c>
      <c r="F168" s="202" t="s">
        <v>152</v>
      </c>
      <c r="G168" s="15"/>
      <c r="H168" s="203">
        <v>227.43000000000001</v>
      </c>
      <c r="I168" s="204"/>
      <c r="J168" s="15"/>
      <c r="K168" s="15"/>
      <c r="L168" s="200"/>
      <c r="M168" s="205"/>
      <c r="N168" s="206"/>
      <c r="O168" s="206"/>
      <c r="P168" s="206"/>
      <c r="Q168" s="206"/>
      <c r="R168" s="206"/>
      <c r="S168" s="206"/>
      <c r="T168" s="20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01" t="s">
        <v>147</v>
      </c>
      <c r="AU168" s="201" t="s">
        <v>146</v>
      </c>
      <c r="AV168" s="15" t="s">
        <v>145</v>
      </c>
      <c r="AW168" s="15" t="s">
        <v>30</v>
      </c>
      <c r="AX168" s="15" t="s">
        <v>80</v>
      </c>
      <c r="AY168" s="201" t="s">
        <v>137</v>
      </c>
    </row>
    <row r="169" s="2" customFormat="1" ht="33" customHeight="1">
      <c r="A169" s="37"/>
      <c r="B169" s="170"/>
      <c r="C169" s="171" t="s">
        <v>179</v>
      </c>
      <c r="D169" s="171" t="s">
        <v>140</v>
      </c>
      <c r="E169" s="172" t="s">
        <v>180</v>
      </c>
      <c r="F169" s="173" t="s">
        <v>181</v>
      </c>
      <c r="G169" s="174" t="s">
        <v>166</v>
      </c>
      <c r="H169" s="175">
        <v>433.19999999999999</v>
      </c>
      <c r="I169" s="176"/>
      <c r="J169" s="177">
        <f>ROUND(I169*H169,2)</f>
        <v>0</v>
      </c>
      <c r="K169" s="173" t="s">
        <v>144</v>
      </c>
      <c r="L169" s="38"/>
      <c r="M169" s="178" t="s">
        <v>1</v>
      </c>
      <c r="N169" s="179" t="s">
        <v>39</v>
      </c>
      <c r="O169" s="76"/>
      <c r="P169" s="180">
        <f>O169*H169</f>
        <v>0</v>
      </c>
      <c r="Q169" s="180">
        <v>0</v>
      </c>
      <c r="R169" s="180">
        <f>Q169*H169</f>
        <v>0</v>
      </c>
      <c r="S169" s="180">
        <v>0</v>
      </c>
      <c r="T169" s="18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2" t="s">
        <v>145</v>
      </c>
      <c r="AT169" s="182" t="s">
        <v>140</v>
      </c>
      <c r="AU169" s="182" t="s">
        <v>146</v>
      </c>
      <c r="AY169" s="18" t="s">
        <v>137</v>
      </c>
      <c r="BE169" s="183">
        <f>IF(N169="základní",J169,0)</f>
        <v>0</v>
      </c>
      <c r="BF169" s="183">
        <f>IF(N169="snížená",J169,0)</f>
        <v>0</v>
      </c>
      <c r="BG169" s="183">
        <f>IF(N169="zákl. přenesená",J169,0)</f>
        <v>0</v>
      </c>
      <c r="BH169" s="183">
        <f>IF(N169="sníž. přenesená",J169,0)</f>
        <v>0</v>
      </c>
      <c r="BI169" s="183">
        <f>IF(N169="nulová",J169,0)</f>
        <v>0</v>
      </c>
      <c r="BJ169" s="18" t="s">
        <v>146</v>
      </c>
      <c r="BK169" s="183">
        <f>ROUND(I169*H169,2)</f>
        <v>0</v>
      </c>
      <c r="BL169" s="18" t="s">
        <v>145</v>
      </c>
      <c r="BM169" s="182" t="s">
        <v>182</v>
      </c>
    </row>
    <row r="170" s="13" customFormat="1">
      <c r="A170" s="13"/>
      <c r="B170" s="184"/>
      <c r="C170" s="13"/>
      <c r="D170" s="185" t="s">
        <v>147</v>
      </c>
      <c r="E170" s="186" t="s">
        <v>1</v>
      </c>
      <c r="F170" s="187" t="s">
        <v>183</v>
      </c>
      <c r="G170" s="13"/>
      <c r="H170" s="186" t="s">
        <v>1</v>
      </c>
      <c r="I170" s="188"/>
      <c r="J170" s="13"/>
      <c r="K170" s="13"/>
      <c r="L170" s="184"/>
      <c r="M170" s="189"/>
      <c r="N170" s="190"/>
      <c r="O170" s="190"/>
      <c r="P170" s="190"/>
      <c r="Q170" s="190"/>
      <c r="R170" s="190"/>
      <c r="S170" s="190"/>
      <c r="T170" s="19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86" t="s">
        <v>147</v>
      </c>
      <c r="AU170" s="186" t="s">
        <v>146</v>
      </c>
      <c r="AV170" s="13" t="s">
        <v>80</v>
      </c>
      <c r="AW170" s="13" t="s">
        <v>30</v>
      </c>
      <c r="AX170" s="13" t="s">
        <v>73</v>
      </c>
      <c r="AY170" s="186" t="s">
        <v>137</v>
      </c>
    </row>
    <row r="171" s="13" customFormat="1">
      <c r="A171" s="13"/>
      <c r="B171" s="184"/>
      <c r="C171" s="13"/>
      <c r="D171" s="185" t="s">
        <v>147</v>
      </c>
      <c r="E171" s="186" t="s">
        <v>1</v>
      </c>
      <c r="F171" s="187" t="s">
        <v>148</v>
      </c>
      <c r="G171" s="13"/>
      <c r="H171" s="186" t="s">
        <v>1</v>
      </c>
      <c r="I171" s="188"/>
      <c r="J171" s="13"/>
      <c r="K171" s="13"/>
      <c r="L171" s="184"/>
      <c r="M171" s="189"/>
      <c r="N171" s="190"/>
      <c r="O171" s="190"/>
      <c r="P171" s="190"/>
      <c r="Q171" s="190"/>
      <c r="R171" s="190"/>
      <c r="S171" s="190"/>
      <c r="T171" s="19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6" t="s">
        <v>147</v>
      </c>
      <c r="AU171" s="186" t="s">
        <v>146</v>
      </c>
      <c r="AV171" s="13" t="s">
        <v>80</v>
      </c>
      <c r="AW171" s="13" t="s">
        <v>30</v>
      </c>
      <c r="AX171" s="13" t="s">
        <v>73</v>
      </c>
      <c r="AY171" s="186" t="s">
        <v>137</v>
      </c>
    </row>
    <row r="172" s="14" customFormat="1">
      <c r="A172" s="14"/>
      <c r="B172" s="192"/>
      <c r="C172" s="14"/>
      <c r="D172" s="185" t="s">
        <v>147</v>
      </c>
      <c r="E172" s="193" t="s">
        <v>1</v>
      </c>
      <c r="F172" s="194" t="s">
        <v>409</v>
      </c>
      <c r="G172" s="14"/>
      <c r="H172" s="195">
        <v>249.19999999999999</v>
      </c>
      <c r="I172" s="196"/>
      <c r="J172" s="14"/>
      <c r="K172" s="14"/>
      <c r="L172" s="192"/>
      <c r="M172" s="197"/>
      <c r="N172" s="198"/>
      <c r="O172" s="198"/>
      <c r="P172" s="198"/>
      <c r="Q172" s="198"/>
      <c r="R172" s="198"/>
      <c r="S172" s="198"/>
      <c r="T172" s="19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193" t="s">
        <v>147</v>
      </c>
      <c r="AU172" s="193" t="s">
        <v>146</v>
      </c>
      <c r="AV172" s="14" t="s">
        <v>146</v>
      </c>
      <c r="AW172" s="14" t="s">
        <v>30</v>
      </c>
      <c r="AX172" s="14" t="s">
        <v>73</v>
      </c>
      <c r="AY172" s="193" t="s">
        <v>137</v>
      </c>
    </row>
    <row r="173" s="13" customFormat="1">
      <c r="A173" s="13"/>
      <c r="B173" s="184"/>
      <c r="C173" s="13"/>
      <c r="D173" s="185" t="s">
        <v>147</v>
      </c>
      <c r="E173" s="186" t="s">
        <v>1</v>
      </c>
      <c r="F173" s="187" t="s">
        <v>150</v>
      </c>
      <c r="G173" s="13"/>
      <c r="H173" s="186" t="s">
        <v>1</v>
      </c>
      <c r="I173" s="188"/>
      <c r="J173" s="13"/>
      <c r="K173" s="13"/>
      <c r="L173" s="184"/>
      <c r="M173" s="189"/>
      <c r="N173" s="190"/>
      <c r="O173" s="190"/>
      <c r="P173" s="190"/>
      <c r="Q173" s="190"/>
      <c r="R173" s="190"/>
      <c r="S173" s="190"/>
      <c r="T173" s="19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6" t="s">
        <v>147</v>
      </c>
      <c r="AU173" s="186" t="s">
        <v>146</v>
      </c>
      <c r="AV173" s="13" t="s">
        <v>80</v>
      </c>
      <c r="AW173" s="13" t="s">
        <v>30</v>
      </c>
      <c r="AX173" s="13" t="s">
        <v>73</v>
      </c>
      <c r="AY173" s="186" t="s">
        <v>137</v>
      </c>
    </row>
    <row r="174" s="14" customFormat="1">
      <c r="A174" s="14"/>
      <c r="B174" s="192"/>
      <c r="C174" s="14"/>
      <c r="D174" s="185" t="s">
        <v>147</v>
      </c>
      <c r="E174" s="193" t="s">
        <v>1</v>
      </c>
      <c r="F174" s="194" t="s">
        <v>410</v>
      </c>
      <c r="G174" s="14"/>
      <c r="H174" s="195">
        <v>184</v>
      </c>
      <c r="I174" s="196"/>
      <c r="J174" s="14"/>
      <c r="K174" s="14"/>
      <c r="L174" s="192"/>
      <c r="M174" s="197"/>
      <c r="N174" s="198"/>
      <c r="O174" s="198"/>
      <c r="P174" s="198"/>
      <c r="Q174" s="198"/>
      <c r="R174" s="198"/>
      <c r="S174" s="198"/>
      <c r="T174" s="19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193" t="s">
        <v>147</v>
      </c>
      <c r="AU174" s="193" t="s">
        <v>146</v>
      </c>
      <c r="AV174" s="14" t="s">
        <v>146</v>
      </c>
      <c r="AW174" s="14" t="s">
        <v>30</v>
      </c>
      <c r="AX174" s="14" t="s">
        <v>73</v>
      </c>
      <c r="AY174" s="193" t="s">
        <v>137</v>
      </c>
    </row>
    <row r="175" s="15" customFormat="1">
      <c r="A175" s="15"/>
      <c r="B175" s="200"/>
      <c r="C175" s="15"/>
      <c r="D175" s="185" t="s">
        <v>147</v>
      </c>
      <c r="E175" s="201" t="s">
        <v>1</v>
      </c>
      <c r="F175" s="202" t="s">
        <v>152</v>
      </c>
      <c r="G175" s="15"/>
      <c r="H175" s="203">
        <v>433.19999999999999</v>
      </c>
      <c r="I175" s="204"/>
      <c r="J175" s="15"/>
      <c r="K175" s="15"/>
      <c r="L175" s="200"/>
      <c r="M175" s="205"/>
      <c r="N175" s="206"/>
      <c r="O175" s="206"/>
      <c r="P175" s="206"/>
      <c r="Q175" s="206"/>
      <c r="R175" s="206"/>
      <c r="S175" s="206"/>
      <c r="T175" s="207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01" t="s">
        <v>147</v>
      </c>
      <c r="AU175" s="201" t="s">
        <v>146</v>
      </c>
      <c r="AV175" s="15" t="s">
        <v>145</v>
      </c>
      <c r="AW175" s="15" t="s">
        <v>30</v>
      </c>
      <c r="AX175" s="15" t="s">
        <v>80</v>
      </c>
      <c r="AY175" s="201" t="s">
        <v>137</v>
      </c>
    </row>
    <row r="176" s="2" customFormat="1" ht="33" customHeight="1">
      <c r="A176" s="37"/>
      <c r="B176" s="170"/>
      <c r="C176" s="171" t="s">
        <v>167</v>
      </c>
      <c r="D176" s="171" t="s">
        <v>140</v>
      </c>
      <c r="E176" s="172" t="s">
        <v>186</v>
      </c>
      <c r="F176" s="173" t="s">
        <v>187</v>
      </c>
      <c r="G176" s="174" t="s">
        <v>143</v>
      </c>
      <c r="H176" s="175">
        <v>11.550000000000001</v>
      </c>
      <c r="I176" s="176"/>
      <c r="J176" s="177">
        <f>ROUND(I176*H176,2)</f>
        <v>0</v>
      </c>
      <c r="K176" s="173" t="s">
        <v>144</v>
      </c>
      <c r="L176" s="38"/>
      <c r="M176" s="178" t="s">
        <v>1</v>
      </c>
      <c r="N176" s="179" t="s">
        <v>39</v>
      </c>
      <c r="O176" s="76"/>
      <c r="P176" s="180">
        <f>O176*H176</f>
        <v>0</v>
      </c>
      <c r="Q176" s="180">
        <v>0</v>
      </c>
      <c r="R176" s="180">
        <f>Q176*H176</f>
        <v>0</v>
      </c>
      <c r="S176" s="180">
        <v>0</v>
      </c>
      <c r="T176" s="18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2" t="s">
        <v>145</v>
      </c>
      <c r="AT176" s="182" t="s">
        <v>140</v>
      </c>
      <c r="AU176" s="182" t="s">
        <v>146</v>
      </c>
      <c r="AY176" s="18" t="s">
        <v>137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8" t="s">
        <v>146</v>
      </c>
      <c r="BK176" s="183">
        <f>ROUND(I176*H176,2)</f>
        <v>0</v>
      </c>
      <c r="BL176" s="18" t="s">
        <v>145</v>
      </c>
      <c r="BM176" s="182" t="s">
        <v>188</v>
      </c>
    </row>
    <row r="177" s="13" customFormat="1">
      <c r="A177" s="13"/>
      <c r="B177" s="184"/>
      <c r="C177" s="13"/>
      <c r="D177" s="185" t="s">
        <v>147</v>
      </c>
      <c r="E177" s="186" t="s">
        <v>1</v>
      </c>
      <c r="F177" s="187" t="s">
        <v>178</v>
      </c>
      <c r="G177" s="13"/>
      <c r="H177" s="186" t="s">
        <v>1</v>
      </c>
      <c r="I177" s="188"/>
      <c r="J177" s="13"/>
      <c r="K177" s="13"/>
      <c r="L177" s="184"/>
      <c r="M177" s="189"/>
      <c r="N177" s="190"/>
      <c r="O177" s="190"/>
      <c r="P177" s="190"/>
      <c r="Q177" s="190"/>
      <c r="R177" s="190"/>
      <c r="S177" s="190"/>
      <c r="T177" s="19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6" t="s">
        <v>147</v>
      </c>
      <c r="AU177" s="186" t="s">
        <v>146</v>
      </c>
      <c r="AV177" s="13" t="s">
        <v>80</v>
      </c>
      <c r="AW177" s="13" t="s">
        <v>30</v>
      </c>
      <c r="AX177" s="13" t="s">
        <v>73</v>
      </c>
      <c r="AY177" s="186" t="s">
        <v>137</v>
      </c>
    </row>
    <row r="178" s="13" customFormat="1">
      <c r="A178" s="13"/>
      <c r="B178" s="184"/>
      <c r="C178" s="13"/>
      <c r="D178" s="185" t="s">
        <v>147</v>
      </c>
      <c r="E178" s="186" t="s">
        <v>1</v>
      </c>
      <c r="F178" s="187" t="s">
        <v>148</v>
      </c>
      <c r="G178" s="13"/>
      <c r="H178" s="186" t="s">
        <v>1</v>
      </c>
      <c r="I178" s="188"/>
      <c r="J178" s="13"/>
      <c r="K178" s="13"/>
      <c r="L178" s="184"/>
      <c r="M178" s="189"/>
      <c r="N178" s="190"/>
      <c r="O178" s="190"/>
      <c r="P178" s="190"/>
      <c r="Q178" s="190"/>
      <c r="R178" s="190"/>
      <c r="S178" s="190"/>
      <c r="T178" s="19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6" t="s">
        <v>147</v>
      </c>
      <c r="AU178" s="186" t="s">
        <v>146</v>
      </c>
      <c r="AV178" s="13" t="s">
        <v>80</v>
      </c>
      <c r="AW178" s="13" t="s">
        <v>30</v>
      </c>
      <c r="AX178" s="13" t="s">
        <v>73</v>
      </c>
      <c r="AY178" s="186" t="s">
        <v>137</v>
      </c>
    </row>
    <row r="179" s="14" customFormat="1">
      <c r="A179" s="14"/>
      <c r="B179" s="192"/>
      <c r="C179" s="14"/>
      <c r="D179" s="185" t="s">
        <v>147</v>
      </c>
      <c r="E179" s="193" t="s">
        <v>1</v>
      </c>
      <c r="F179" s="194" t="s">
        <v>411</v>
      </c>
      <c r="G179" s="14"/>
      <c r="H179" s="195">
        <v>7.3499999999999996</v>
      </c>
      <c r="I179" s="196"/>
      <c r="J179" s="14"/>
      <c r="K179" s="14"/>
      <c r="L179" s="192"/>
      <c r="M179" s="197"/>
      <c r="N179" s="198"/>
      <c r="O179" s="198"/>
      <c r="P179" s="198"/>
      <c r="Q179" s="198"/>
      <c r="R179" s="198"/>
      <c r="S179" s="198"/>
      <c r="T179" s="19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193" t="s">
        <v>147</v>
      </c>
      <c r="AU179" s="193" t="s">
        <v>146</v>
      </c>
      <c r="AV179" s="14" t="s">
        <v>146</v>
      </c>
      <c r="AW179" s="14" t="s">
        <v>30</v>
      </c>
      <c r="AX179" s="14" t="s">
        <v>73</v>
      </c>
      <c r="AY179" s="193" t="s">
        <v>137</v>
      </c>
    </row>
    <row r="180" s="13" customFormat="1">
      <c r="A180" s="13"/>
      <c r="B180" s="184"/>
      <c r="C180" s="13"/>
      <c r="D180" s="185" t="s">
        <v>147</v>
      </c>
      <c r="E180" s="186" t="s">
        <v>1</v>
      </c>
      <c r="F180" s="187" t="s">
        <v>150</v>
      </c>
      <c r="G180" s="13"/>
      <c r="H180" s="186" t="s">
        <v>1</v>
      </c>
      <c r="I180" s="188"/>
      <c r="J180" s="13"/>
      <c r="K180" s="13"/>
      <c r="L180" s="184"/>
      <c r="M180" s="189"/>
      <c r="N180" s="190"/>
      <c r="O180" s="190"/>
      <c r="P180" s="190"/>
      <c r="Q180" s="190"/>
      <c r="R180" s="190"/>
      <c r="S180" s="190"/>
      <c r="T180" s="19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6" t="s">
        <v>147</v>
      </c>
      <c r="AU180" s="186" t="s">
        <v>146</v>
      </c>
      <c r="AV180" s="13" t="s">
        <v>80</v>
      </c>
      <c r="AW180" s="13" t="s">
        <v>30</v>
      </c>
      <c r="AX180" s="13" t="s">
        <v>73</v>
      </c>
      <c r="AY180" s="186" t="s">
        <v>137</v>
      </c>
    </row>
    <row r="181" s="14" customFormat="1">
      <c r="A181" s="14"/>
      <c r="B181" s="192"/>
      <c r="C181" s="14"/>
      <c r="D181" s="185" t="s">
        <v>147</v>
      </c>
      <c r="E181" s="193" t="s">
        <v>1</v>
      </c>
      <c r="F181" s="194" t="s">
        <v>412</v>
      </c>
      <c r="G181" s="14"/>
      <c r="H181" s="195">
        <v>4.2000000000000002</v>
      </c>
      <c r="I181" s="196"/>
      <c r="J181" s="14"/>
      <c r="K181" s="14"/>
      <c r="L181" s="192"/>
      <c r="M181" s="197"/>
      <c r="N181" s="198"/>
      <c r="O181" s="198"/>
      <c r="P181" s="198"/>
      <c r="Q181" s="198"/>
      <c r="R181" s="198"/>
      <c r="S181" s="198"/>
      <c r="T181" s="19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193" t="s">
        <v>147</v>
      </c>
      <c r="AU181" s="193" t="s">
        <v>146</v>
      </c>
      <c r="AV181" s="14" t="s">
        <v>146</v>
      </c>
      <c r="AW181" s="14" t="s">
        <v>30</v>
      </c>
      <c r="AX181" s="14" t="s">
        <v>73</v>
      </c>
      <c r="AY181" s="193" t="s">
        <v>137</v>
      </c>
    </row>
    <row r="182" s="15" customFormat="1">
      <c r="A182" s="15"/>
      <c r="B182" s="200"/>
      <c r="C182" s="15"/>
      <c r="D182" s="185" t="s">
        <v>147</v>
      </c>
      <c r="E182" s="201" t="s">
        <v>1</v>
      </c>
      <c r="F182" s="202" t="s">
        <v>152</v>
      </c>
      <c r="G182" s="15"/>
      <c r="H182" s="203">
        <v>11.550000000000001</v>
      </c>
      <c r="I182" s="204"/>
      <c r="J182" s="15"/>
      <c r="K182" s="15"/>
      <c r="L182" s="200"/>
      <c r="M182" s="205"/>
      <c r="N182" s="206"/>
      <c r="O182" s="206"/>
      <c r="P182" s="206"/>
      <c r="Q182" s="206"/>
      <c r="R182" s="206"/>
      <c r="S182" s="206"/>
      <c r="T182" s="207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01" t="s">
        <v>147</v>
      </c>
      <c r="AU182" s="201" t="s">
        <v>146</v>
      </c>
      <c r="AV182" s="15" t="s">
        <v>145</v>
      </c>
      <c r="AW182" s="15" t="s">
        <v>30</v>
      </c>
      <c r="AX182" s="15" t="s">
        <v>80</v>
      </c>
      <c r="AY182" s="201" t="s">
        <v>137</v>
      </c>
    </row>
    <row r="183" s="12" customFormat="1" ht="22.8" customHeight="1">
      <c r="A183" s="12"/>
      <c r="B183" s="157"/>
      <c r="C183" s="12"/>
      <c r="D183" s="158" t="s">
        <v>72</v>
      </c>
      <c r="E183" s="168" t="s">
        <v>191</v>
      </c>
      <c r="F183" s="168" t="s">
        <v>192</v>
      </c>
      <c r="G183" s="12"/>
      <c r="H183" s="12"/>
      <c r="I183" s="160"/>
      <c r="J183" s="169">
        <f>BK183</f>
        <v>0</v>
      </c>
      <c r="K183" s="12"/>
      <c r="L183" s="157"/>
      <c r="M183" s="162"/>
      <c r="N183" s="163"/>
      <c r="O183" s="163"/>
      <c r="P183" s="164">
        <f>SUM(P184:P192)</f>
        <v>0</v>
      </c>
      <c r="Q183" s="163"/>
      <c r="R183" s="164">
        <f>SUM(R184:R192)</f>
        <v>0</v>
      </c>
      <c r="S183" s="163"/>
      <c r="T183" s="165">
        <f>SUM(T184:T192)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58" t="s">
        <v>80</v>
      </c>
      <c r="AT183" s="166" t="s">
        <v>72</v>
      </c>
      <c r="AU183" s="166" t="s">
        <v>80</v>
      </c>
      <c r="AY183" s="158" t="s">
        <v>137</v>
      </c>
      <c r="BK183" s="167">
        <f>SUM(BK184:BK192)</f>
        <v>0</v>
      </c>
    </row>
    <row r="184" s="2" customFormat="1" ht="33" customHeight="1">
      <c r="A184" s="37"/>
      <c r="B184" s="170"/>
      <c r="C184" s="171" t="s">
        <v>191</v>
      </c>
      <c r="D184" s="171" t="s">
        <v>140</v>
      </c>
      <c r="E184" s="172" t="s">
        <v>193</v>
      </c>
      <c r="F184" s="173" t="s">
        <v>194</v>
      </c>
      <c r="G184" s="174" t="s">
        <v>143</v>
      </c>
      <c r="H184" s="175">
        <v>20.52</v>
      </c>
      <c r="I184" s="176"/>
      <c r="J184" s="177">
        <f>ROUND(I184*H184,2)</f>
        <v>0</v>
      </c>
      <c r="K184" s="173" t="s">
        <v>144</v>
      </c>
      <c r="L184" s="38"/>
      <c r="M184" s="178" t="s">
        <v>1</v>
      </c>
      <c r="N184" s="179" t="s">
        <v>39</v>
      </c>
      <c r="O184" s="76"/>
      <c r="P184" s="180">
        <f>O184*H184</f>
        <v>0</v>
      </c>
      <c r="Q184" s="180">
        <v>0</v>
      </c>
      <c r="R184" s="180">
        <f>Q184*H184</f>
        <v>0</v>
      </c>
      <c r="S184" s="180">
        <v>0</v>
      </c>
      <c r="T184" s="18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2" t="s">
        <v>145</v>
      </c>
      <c r="AT184" s="182" t="s">
        <v>140</v>
      </c>
      <c r="AU184" s="182" t="s">
        <v>146</v>
      </c>
      <c r="AY184" s="18" t="s">
        <v>137</v>
      </c>
      <c r="BE184" s="183">
        <f>IF(N184="základní",J184,0)</f>
        <v>0</v>
      </c>
      <c r="BF184" s="183">
        <f>IF(N184="snížená",J184,0)</f>
        <v>0</v>
      </c>
      <c r="BG184" s="183">
        <f>IF(N184="zákl. přenesená",J184,0)</f>
        <v>0</v>
      </c>
      <c r="BH184" s="183">
        <f>IF(N184="sníž. přenesená",J184,0)</f>
        <v>0</v>
      </c>
      <c r="BI184" s="183">
        <f>IF(N184="nulová",J184,0)</f>
        <v>0</v>
      </c>
      <c r="BJ184" s="18" t="s">
        <v>146</v>
      </c>
      <c r="BK184" s="183">
        <f>ROUND(I184*H184,2)</f>
        <v>0</v>
      </c>
      <c r="BL184" s="18" t="s">
        <v>145</v>
      </c>
      <c r="BM184" s="182" t="s">
        <v>195</v>
      </c>
    </row>
    <row r="185" s="14" customFormat="1">
      <c r="A185" s="14"/>
      <c r="B185" s="192"/>
      <c r="C185" s="14"/>
      <c r="D185" s="185" t="s">
        <v>147</v>
      </c>
      <c r="E185" s="193" t="s">
        <v>1</v>
      </c>
      <c r="F185" s="194" t="s">
        <v>413</v>
      </c>
      <c r="G185" s="14"/>
      <c r="H185" s="195">
        <v>20.52</v>
      </c>
      <c r="I185" s="196"/>
      <c r="J185" s="14"/>
      <c r="K185" s="14"/>
      <c r="L185" s="192"/>
      <c r="M185" s="197"/>
      <c r="N185" s="198"/>
      <c r="O185" s="198"/>
      <c r="P185" s="198"/>
      <c r="Q185" s="198"/>
      <c r="R185" s="198"/>
      <c r="S185" s="198"/>
      <c r="T185" s="19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193" t="s">
        <v>147</v>
      </c>
      <c r="AU185" s="193" t="s">
        <v>146</v>
      </c>
      <c r="AV185" s="14" t="s">
        <v>146</v>
      </c>
      <c r="AW185" s="14" t="s">
        <v>30</v>
      </c>
      <c r="AX185" s="14" t="s">
        <v>73</v>
      </c>
      <c r="AY185" s="193" t="s">
        <v>137</v>
      </c>
    </row>
    <row r="186" s="15" customFormat="1">
      <c r="A186" s="15"/>
      <c r="B186" s="200"/>
      <c r="C186" s="15"/>
      <c r="D186" s="185" t="s">
        <v>147</v>
      </c>
      <c r="E186" s="201" t="s">
        <v>1</v>
      </c>
      <c r="F186" s="202" t="s">
        <v>152</v>
      </c>
      <c r="G186" s="15"/>
      <c r="H186" s="203">
        <v>20.52</v>
      </c>
      <c r="I186" s="204"/>
      <c r="J186" s="15"/>
      <c r="K186" s="15"/>
      <c r="L186" s="200"/>
      <c r="M186" s="205"/>
      <c r="N186" s="206"/>
      <c r="O186" s="206"/>
      <c r="P186" s="206"/>
      <c r="Q186" s="206"/>
      <c r="R186" s="206"/>
      <c r="S186" s="206"/>
      <c r="T186" s="207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01" t="s">
        <v>147</v>
      </c>
      <c r="AU186" s="201" t="s">
        <v>146</v>
      </c>
      <c r="AV186" s="15" t="s">
        <v>145</v>
      </c>
      <c r="AW186" s="15" t="s">
        <v>30</v>
      </c>
      <c r="AX186" s="15" t="s">
        <v>80</v>
      </c>
      <c r="AY186" s="201" t="s">
        <v>137</v>
      </c>
    </row>
    <row r="187" s="2" customFormat="1" ht="33" customHeight="1">
      <c r="A187" s="37"/>
      <c r="B187" s="170"/>
      <c r="C187" s="171" t="s">
        <v>172</v>
      </c>
      <c r="D187" s="171" t="s">
        <v>140</v>
      </c>
      <c r="E187" s="172" t="s">
        <v>197</v>
      </c>
      <c r="F187" s="173" t="s">
        <v>198</v>
      </c>
      <c r="G187" s="174" t="s">
        <v>143</v>
      </c>
      <c r="H187" s="175">
        <v>66.150000000000006</v>
      </c>
      <c r="I187" s="176"/>
      <c r="J187" s="177">
        <f>ROUND(I187*H187,2)</f>
        <v>0</v>
      </c>
      <c r="K187" s="173" t="s">
        <v>144</v>
      </c>
      <c r="L187" s="38"/>
      <c r="M187" s="178" t="s">
        <v>1</v>
      </c>
      <c r="N187" s="179" t="s">
        <v>39</v>
      </c>
      <c r="O187" s="76"/>
      <c r="P187" s="180">
        <f>O187*H187</f>
        <v>0</v>
      </c>
      <c r="Q187" s="180">
        <v>0</v>
      </c>
      <c r="R187" s="180">
        <f>Q187*H187</f>
        <v>0</v>
      </c>
      <c r="S187" s="180">
        <v>0</v>
      </c>
      <c r="T187" s="18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2" t="s">
        <v>145</v>
      </c>
      <c r="AT187" s="182" t="s">
        <v>140</v>
      </c>
      <c r="AU187" s="182" t="s">
        <v>146</v>
      </c>
      <c r="AY187" s="18" t="s">
        <v>137</v>
      </c>
      <c r="BE187" s="183">
        <f>IF(N187="základní",J187,0)</f>
        <v>0</v>
      </c>
      <c r="BF187" s="183">
        <f>IF(N187="snížená",J187,0)</f>
        <v>0</v>
      </c>
      <c r="BG187" s="183">
        <f>IF(N187="zákl. přenesená",J187,0)</f>
        <v>0</v>
      </c>
      <c r="BH187" s="183">
        <f>IF(N187="sníž. přenesená",J187,0)</f>
        <v>0</v>
      </c>
      <c r="BI187" s="183">
        <f>IF(N187="nulová",J187,0)</f>
        <v>0</v>
      </c>
      <c r="BJ187" s="18" t="s">
        <v>146</v>
      </c>
      <c r="BK187" s="183">
        <f>ROUND(I187*H187,2)</f>
        <v>0</v>
      </c>
      <c r="BL187" s="18" t="s">
        <v>145</v>
      </c>
      <c r="BM187" s="182" t="s">
        <v>199</v>
      </c>
    </row>
    <row r="188" s="14" customFormat="1">
      <c r="A188" s="14"/>
      <c r="B188" s="192"/>
      <c r="C188" s="14"/>
      <c r="D188" s="185" t="s">
        <v>147</v>
      </c>
      <c r="E188" s="193" t="s">
        <v>1</v>
      </c>
      <c r="F188" s="194" t="s">
        <v>414</v>
      </c>
      <c r="G188" s="14"/>
      <c r="H188" s="195">
        <v>66.150000000000006</v>
      </c>
      <c r="I188" s="196"/>
      <c r="J188" s="14"/>
      <c r="K188" s="14"/>
      <c r="L188" s="192"/>
      <c r="M188" s="197"/>
      <c r="N188" s="198"/>
      <c r="O188" s="198"/>
      <c r="P188" s="198"/>
      <c r="Q188" s="198"/>
      <c r="R188" s="198"/>
      <c r="S188" s="198"/>
      <c r="T188" s="19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193" t="s">
        <v>147</v>
      </c>
      <c r="AU188" s="193" t="s">
        <v>146</v>
      </c>
      <c r="AV188" s="14" t="s">
        <v>146</v>
      </c>
      <c r="AW188" s="14" t="s">
        <v>30</v>
      </c>
      <c r="AX188" s="14" t="s">
        <v>73</v>
      </c>
      <c r="AY188" s="193" t="s">
        <v>137</v>
      </c>
    </row>
    <row r="189" s="15" customFormat="1">
      <c r="A189" s="15"/>
      <c r="B189" s="200"/>
      <c r="C189" s="15"/>
      <c r="D189" s="185" t="s">
        <v>147</v>
      </c>
      <c r="E189" s="201" t="s">
        <v>1</v>
      </c>
      <c r="F189" s="202" t="s">
        <v>152</v>
      </c>
      <c r="G189" s="15"/>
      <c r="H189" s="203">
        <v>66.150000000000006</v>
      </c>
      <c r="I189" s="204"/>
      <c r="J189" s="15"/>
      <c r="K189" s="15"/>
      <c r="L189" s="200"/>
      <c r="M189" s="205"/>
      <c r="N189" s="206"/>
      <c r="O189" s="206"/>
      <c r="P189" s="206"/>
      <c r="Q189" s="206"/>
      <c r="R189" s="206"/>
      <c r="S189" s="206"/>
      <c r="T189" s="207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01" t="s">
        <v>147</v>
      </c>
      <c r="AU189" s="201" t="s">
        <v>146</v>
      </c>
      <c r="AV189" s="15" t="s">
        <v>145</v>
      </c>
      <c r="AW189" s="15" t="s">
        <v>30</v>
      </c>
      <c r="AX189" s="15" t="s">
        <v>80</v>
      </c>
      <c r="AY189" s="201" t="s">
        <v>137</v>
      </c>
    </row>
    <row r="190" s="2" customFormat="1" ht="33" customHeight="1">
      <c r="A190" s="37"/>
      <c r="B190" s="170"/>
      <c r="C190" s="171" t="s">
        <v>201</v>
      </c>
      <c r="D190" s="171" t="s">
        <v>140</v>
      </c>
      <c r="E190" s="172" t="s">
        <v>202</v>
      </c>
      <c r="F190" s="173" t="s">
        <v>203</v>
      </c>
      <c r="G190" s="174" t="s">
        <v>143</v>
      </c>
      <c r="H190" s="175">
        <v>25.600000000000001</v>
      </c>
      <c r="I190" s="176"/>
      <c r="J190" s="177">
        <f>ROUND(I190*H190,2)</f>
        <v>0</v>
      </c>
      <c r="K190" s="173" t="s">
        <v>144</v>
      </c>
      <c r="L190" s="38"/>
      <c r="M190" s="178" t="s">
        <v>1</v>
      </c>
      <c r="N190" s="179" t="s">
        <v>39</v>
      </c>
      <c r="O190" s="76"/>
      <c r="P190" s="180">
        <f>O190*H190</f>
        <v>0</v>
      </c>
      <c r="Q190" s="180">
        <v>0</v>
      </c>
      <c r="R190" s="180">
        <f>Q190*H190</f>
        <v>0</v>
      </c>
      <c r="S190" s="180">
        <v>0</v>
      </c>
      <c r="T190" s="18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2" t="s">
        <v>145</v>
      </c>
      <c r="AT190" s="182" t="s">
        <v>140</v>
      </c>
      <c r="AU190" s="182" t="s">
        <v>146</v>
      </c>
      <c r="AY190" s="18" t="s">
        <v>137</v>
      </c>
      <c r="BE190" s="183">
        <f>IF(N190="základní",J190,0)</f>
        <v>0</v>
      </c>
      <c r="BF190" s="183">
        <f>IF(N190="snížená",J190,0)</f>
        <v>0</v>
      </c>
      <c r="BG190" s="183">
        <f>IF(N190="zákl. přenesená",J190,0)</f>
        <v>0</v>
      </c>
      <c r="BH190" s="183">
        <f>IF(N190="sníž. přenesená",J190,0)</f>
        <v>0</v>
      </c>
      <c r="BI190" s="183">
        <f>IF(N190="nulová",J190,0)</f>
        <v>0</v>
      </c>
      <c r="BJ190" s="18" t="s">
        <v>146</v>
      </c>
      <c r="BK190" s="183">
        <f>ROUND(I190*H190,2)</f>
        <v>0</v>
      </c>
      <c r="BL190" s="18" t="s">
        <v>145</v>
      </c>
      <c r="BM190" s="182" t="s">
        <v>204</v>
      </c>
    </row>
    <row r="191" s="14" customFormat="1">
      <c r="A191" s="14"/>
      <c r="B191" s="192"/>
      <c r="C191" s="14"/>
      <c r="D191" s="185" t="s">
        <v>147</v>
      </c>
      <c r="E191" s="193" t="s">
        <v>1</v>
      </c>
      <c r="F191" s="194" t="s">
        <v>415</v>
      </c>
      <c r="G191" s="14"/>
      <c r="H191" s="195">
        <v>25.600000000000001</v>
      </c>
      <c r="I191" s="196"/>
      <c r="J191" s="14"/>
      <c r="K191" s="14"/>
      <c r="L191" s="192"/>
      <c r="M191" s="197"/>
      <c r="N191" s="198"/>
      <c r="O191" s="198"/>
      <c r="P191" s="198"/>
      <c r="Q191" s="198"/>
      <c r="R191" s="198"/>
      <c r="S191" s="198"/>
      <c r="T191" s="19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193" t="s">
        <v>147</v>
      </c>
      <c r="AU191" s="193" t="s">
        <v>146</v>
      </c>
      <c r="AV191" s="14" t="s">
        <v>146</v>
      </c>
      <c r="AW191" s="14" t="s">
        <v>30</v>
      </c>
      <c r="AX191" s="14" t="s">
        <v>73</v>
      </c>
      <c r="AY191" s="193" t="s">
        <v>137</v>
      </c>
    </row>
    <row r="192" s="15" customFormat="1">
      <c r="A192" s="15"/>
      <c r="B192" s="200"/>
      <c r="C192" s="15"/>
      <c r="D192" s="185" t="s">
        <v>147</v>
      </c>
      <c r="E192" s="201" t="s">
        <v>1</v>
      </c>
      <c r="F192" s="202" t="s">
        <v>152</v>
      </c>
      <c r="G192" s="15"/>
      <c r="H192" s="203">
        <v>25.600000000000001</v>
      </c>
      <c r="I192" s="204"/>
      <c r="J192" s="15"/>
      <c r="K192" s="15"/>
      <c r="L192" s="200"/>
      <c r="M192" s="205"/>
      <c r="N192" s="206"/>
      <c r="O192" s="206"/>
      <c r="P192" s="206"/>
      <c r="Q192" s="206"/>
      <c r="R192" s="206"/>
      <c r="S192" s="206"/>
      <c r="T192" s="207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01" t="s">
        <v>147</v>
      </c>
      <c r="AU192" s="201" t="s">
        <v>146</v>
      </c>
      <c r="AV192" s="15" t="s">
        <v>145</v>
      </c>
      <c r="AW192" s="15" t="s">
        <v>30</v>
      </c>
      <c r="AX192" s="15" t="s">
        <v>80</v>
      </c>
      <c r="AY192" s="201" t="s">
        <v>137</v>
      </c>
    </row>
    <row r="193" s="12" customFormat="1" ht="22.8" customHeight="1">
      <c r="A193" s="12"/>
      <c r="B193" s="157"/>
      <c r="C193" s="12"/>
      <c r="D193" s="158" t="s">
        <v>72</v>
      </c>
      <c r="E193" s="168" t="s">
        <v>206</v>
      </c>
      <c r="F193" s="168" t="s">
        <v>207</v>
      </c>
      <c r="G193" s="12"/>
      <c r="H193" s="12"/>
      <c r="I193" s="160"/>
      <c r="J193" s="169">
        <f>BK193</f>
        <v>0</v>
      </c>
      <c r="K193" s="12"/>
      <c r="L193" s="157"/>
      <c r="M193" s="162"/>
      <c r="N193" s="163"/>
      <c r="O193" s="163"/>
      <c r="P193" s="164">
        <f>SUM(P194:P197)</f>
        <v>0</v>
      </c>
      <c r="Q193" s="163"/>
      <c r="R193" s="164">
        <f>SUM(R194:R197)</f>
        <v>0</v>
      </c>
      <c r="S193" s="163"/>
      <c r="T193" s="165">
        <f>SUM(T194:T197)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58" t="s">
        <v>80</v>
      </c>
      <c r="AT193" s="166" t="s">
        <v>72</v>
      </c>
      <c r="AU193" s="166" t="s">
        <v>80</v>
      </c>
      <c r="AY193" s="158" t="s">
        <v>137</v>
      </c>
      <c r="BK193" s="167">
        <f>SUM(BK194:BK197)</f>
        <v>0</v>
      </c>
    </row>
    <row r="194" s="2" customFormat="1" ht="37.8" customHeight="1">
      <c r="A194" s="37"/>
      <c r="B194" s="170"/>
      <c r="C194" s="171" t="s">
        <v>8</v>
      </c>
      <c r="D194" s="171" t="s">
        <v>140</v>
      </c>
      <c r="E194" s="172" t="s">
        <v>208</v>
      </c>
      <c r="F194" s="173" t="s">
        <v>209</v>
      </c>
      <c r="G194" s="174" t="s">
        <v>210</v>
      </c>
      <c r="H194" s="175">
        <v>7.077</v>
      </c>
      <c r="I194" s="176"/>
      <c r="J194" s="177">
        <f>ROUND(I194*H194,2)</f>
        <v>0</v>
      </c>
      <c r="K194" s="173" t="s">
        <v>144</v>
      </c>
      <c r="L194" s="38"/>
      <c r="M194" s="178" t="s">
        <v>1</v>
      </c>
      <c r="N194" s="179" t="s">
        <v>39</v>
      </c>
      <c r="O194" s="76"/>
      <c r="P194" s="180">
        <f>O194*H194</f>
        <v>0</v>
      </c>
      <c r="Q194" s="180">
        <v>0</v>
      </c>
      <c r="R194" s="180">
        <f>Q194*H194</f>
        <v>0</v>
      </c>
      <c r="S194" s="180">
        <v>0</v>
      </c>
      <c r="T194" s="18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2" t="s">
        <v>145</v>
      </c>
      <c r="AT194" s="182" t="s">
        <v>140</v>
      </c>
      <c r="AU194" s="182" t="s">
        <v>146</v>
      </c>
      <c r="AY194" s="18" t="s">
        <v>137</v>
      </c>
      <c r="BE194" s="183">
        <f>IF(N194="základní",J194,0)</f>
        <v>0</v>
      </c>
      <c r="BF194" s="183">
        <f>IF(N194="snížená",J194,0)</f>
        <v>0</v>
      </c>
      <c r="BG194" s="183">
        <f>IF(N194="zákl. přenesená",J194,0)</f>
        <v>0</v>
      </c>
      <c r="BH194" s="183">
        <f>IF(N194="sníž. přenesená",J194,0)</f>
        <v>0</v>
      </c>
      <c r="BI194" s="183">
        <f>IF(N194="nulová",J194,0)</f>
        <v>0</v>
      </c>
      <c r="BJ194" s="18" t="s">
        <v>146</v>
      </c>
      <c r="BK194" s="183">
        <f>ROUND(I194*H194,2)</f>
        <v>0</v>
      </c>
      <c r="BL194" s="18" t="s">
        <v>145</v>
      </c>
      <c r="BM194" s="182" t="s">
        <v>211</v>
      </c>
    </row>
    <row r="195" s="2" customFormat="1" ht="37.8" customHeight="1">
      <c r="A195" s="37"/>
      <c r="B195" s="170"/>
      <c r="C195" s="171" t="s">
        <v>212</v>
      </c>
      <c r="D195" s="171" t="s">
        <v>140</v>
      </c>
      <c r="E195" s="172" t="s">
        <v>213</v>
      </c>
      <c r="F195" s="173" t="s">
        <v>214</v>
      </c>
      <c r="G195" s="174" t="s">
        <v>210</v>
      </c>
      <c r="H195" s="175">
        <v>7.077</v>
      </c>
      <c r="I195" s="176"/>
      <c r="J195" s="177">
        <f>ROUND(I195*H195,2)</f>
        <v>0</v>
      </c>
      <c r="K195" s="173" t="s">
        <v>144</v>
      </c>
      <c r="L195" s="38"/>
      <c r="M195" s="178" t="s">
        <v>1</v>
      </c>
      <c r="N195" s="179" t="s">
        <v>39</v>
      </c>
      <c r="O195" s="76"/>
      <c r="P195" s="180">
        <f>O195*H195</f>
        <v>0</v>
      </c>
      <c r="Q195" s="180">
        <v>0</v>
      </c>
      <c r="R195" s="180">
        <f>Q195*H195</f>
        <v>0</v>
      </c>
      <c r="S195" s="180">
        <v>0</v>
      </c>
      <c r="T195" s="18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2" t="s">
        <v>145</v>
      </c>
      <c r="AT195" s="182" t="s">
        <v>140</v>
      </c>
      <c r="AU195" s="182" t="s">
        <v>146</v>
      </c>
      <c r="AY195" s="18" t="s">
        <v>137</v>
      </c>
      <c r="BE195" s="183">
        <f>IF(N195="základní",J195,0)</f>
        <v>0</v>
      </c>
      <c r="BF195" s="183">
        <f>IF(N195="snížená",J195,0)</f>
        <v>0</v>
      </c>
      <c r="BG195" s="183">
        <f>IF(N195="zákl. přenesená",J195,0)</f>
        <v>0</v>
      </c>
      <c r="BH195" s="183">
        <f>IF(N195="sníž. přenesená",J195,0)</f>
        <v>0</v>
      </c>
      <c r="BI195" s="183">
        <f>IF(N195="nulová",J195,0)</f>
        <v>0</v>
      </c>
      <c r="BJ195" s="18" t="s">
        <v>146</v>
      </c>
      <c r="BK195" s="183">
        <f>ROUND(I195*H195,2)</f>
        <v>0</v>
      </c>
      <c r="BL195" s="18" t="s">
        <v>145</v>
      </c>
      <c r="BM195" s="182" t="s">
        <v>215</v>
      </c>
    </row>
    <row r="196" s="2" customFormat="1" ht="44.25" customHeight="1">
      <c r="A196" s="37"/>
      <c r="B196" s="170"/>
      <c r="C196" s="171" t="s">
        <v>182</v>
      </c>
      <c r="D196" s="171" t="s">
        <v>140</v>
      </c>
      <c r="E196" s="172" t="s">
        <v>216</v>
      </c>
      <c r="F196" s="173" t="s">
        <v>217</v>
      </c>
      <c r="G196" s="174" t="s">
        <v>210</v>
      </c>
      <c r="H196" s="175">
        <v>7.077</v>
      </c>
      <c r="I196" s="176"/>
      <c r="J196" s="177">
        <f>ROUND(I196*H196,2)</f>
        <v>0</v>
      </c>
      <c r="K196" s="173" t="s">
        <v>144</v>
      </c>
      <c r="L196" s="38"/>
      <c r="M196" s="178" t="s">
        <v>1</v>
      </c>
      <c r="N196" s="179" t="s">
        <v>39</v>
      </c>
      <c r="O196" s="76"/>
      <c r="P196" s="180">
        <f>O196*H196</f>
        <v>0</v>
      </c>
      <c r="Q196" s="180">
        <v>0</v>
      </c>
      <c r="R196" s="180">
        <f>Q196*H196</f>
        <v>0</v>
      </c>
      <c r="S196" s="180">
        <v>0</v>
      </c>
      <c r="T196" s="18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2" t="s">
        <v>145</v>
      </c>
      <c r="AT196" s="182" t="s">
        <v>140</v>
      </c>
      <c r="AU196" s="182" t="s">
        <v>146</v>
      </c>
      <c r="AY196" s="18" t="s">
        <v>137</v>
      </c>
      <c r="BE196" s="183">
        <f>IF(N196="základní",J196,0)</f>
        <v>0</v>
      </c>
      <c r="BF196" s="183">
        <f>IF(N196="snížená",J196,0)</f>
        <v>0</v>
      </c>
      <c r="BG196" s="183">
        <f>IF(N196="zákl. přenesená",J196,0)</f>
        <v>0</v>
      </c>
      <c r="BH196" s="183">
        <f>IF(N196="sníž. přenesená",J196,0)</f>
        <v>0</v>
      </c>
      <c r="BI196" s="183">
        <f>IF(N196="nulová",J196,0)</f>
        <v>0</v>
      </c>
      <c r="BJ196" s="18" t="s">
        <v>146</v>
      </c>
      <c r="BK196" s="183">
        <f>ROUND(I196*H196,2)</f>
        <v>0</v>
      </c>
      <c r="BL196" s="18" t="s">
        <v>145</v>
      </c>
      <c r="BM196" s="182" t="s">
        <v>218</v>
      </c>
    </row>
    <row r="197" s="2" customFormat="1" ht="44.25" customHeight="1">
      <c r="A197" s="37"/>
      <c r="B197" s="170"/>
      <c r="C197" s="171" t="s">
        <v>219</v>
      </c>
      <c r="D197" s="171" t="s">
        <v>140</v>
      </c>
      <c r="E197" s="172" t="s">
        <v>220</v>
      </c>
      <c r="F197" s="173" t="s">
        <v>221</v>
      </c>
      <c r="G197" s="174" t="s">
        <v>210</v>
      </c>
      <c r="H197" s="175">
        <v>7.077</v>
      </c>
      <c r="I197" s="176"/>
      <c r="J197" s="177">
        <f>ROUND(I197*H197,2)</f>
        <v>0</v>
      </c>
      <c r="K197" s="173" t="s">
        <v>144</v>
      </c>
      <c r="L197" s="38"/>
      <c r="M197" s="178" t="s">
        <v>1</v>
      </c>
      <c r="N197" s="179" t="s">
        <v>39</v>
      </c>
      <c r="O197" s="76"/>
      <c r="P197" s="180">
        <f>O197*H197</f>
        <v>0</v>
      </c>
      <c r="Q197" s="180">
        <v>0</v>
      </c>
      <c r="R197" s="180">
        <f>Q197*H197</f>
        <v>0</v>
      </c>
      <c r="S197" s="180">
        <v>0</v>
      </c>
      <c r="T197" s="18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82" t="s">
        <v>145</v>
      </c>
      <c r="AT197" s="182" t="s">
        <v>140</v>
      </c>
      <c r="AU197" s="182" t="s">
        <v>146</v>
      </c>
      <c r="AY197" s="18" t="s">
        <v>137</v>
      </c>
      <c r="BE197" s="183">
        <f>IF(N197="základní",J197,0)</f>
        <v>0</v>
      </c>
      <c r="BF197" s="183">
        <f>IF(N197="snížená",J197,0)</f>
        <v>0</v>
      </c>
      <c r="BG197" s="183">
        <f>IF(N197="zákl. přenesená",J197,0)</f>
        <v>0</v>
      </c>
      <c r="BH197" s="183">
        <f>IF(N197="sníž. přenesená",J197,0)</f>
        <v>0</v>
      </c>
      <c r="BI197" s="183">
        <f>IF(N197="nulová",J197,0)</f>
        <v>0</v>
      </c>
      <c r="BJ197" s="18" t="s">
        <v>146</v>
      </c>
      <c r="BK197" s="183">
        <f>ROUND(I197*H197,2)</f>
        <v>0</v>
      </c>
      <c r="BL197" s="18" t="s">
        <v>145</v>
      </c>
      <c r="BM197" s="182" t="s">
        <v>222</v>
      </c>
    </row>
    <row r="198" s="12" customFormat="1" ht="22.8" customHeight="1">
      <c r="A198" s="12"/>
      <c r="B198" s="157"/>
      <c r="C198" s="12"/>
      <c r="D198" s="158" t="s">
        <v>72</v>
      </c>
      <c r="E198" s="168" t="s">
        <v>223</v>
      </c>
      <c r="F198" s="168" t="s">
        <v>224</v>
      </c>
      <c r="G198" s="12"/>
      <c r="H198" s="12"/>
      <c r="I198" s="160"/>
      <c r="J198" s="169">
        <f>BK198</f>
        <v>0</v>
      </c>
      <c r="K198" s="12"/>
      <c r="L198" s="157"/>
      <c r="M198" s="162"/>
      <c r="N198" s="163"/>
      <c r="O198" s="163"/>
      <c r="P198" s="164">
        <f>P199</f>
        <v>0</v>
      </c>
      <c r="Q198" s="163"/>
      <c r="R198" s="164">
        <f>R199</f>
        <v>0</v>
      </c>
      <c r="S198" s="163"/>
      <c r="T198" s="165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58" t="s">
        <v>80</v>
      </c>
      <c r="AT198" s="166" t="s">
        <v>72</v>
      </c>
      <c r="AU198" s="166" t="s">
        <v>80</v>
      </c>
      <c r="AY198" s="158" t="s">
        <v>137</v>
      </c>
      <c r="BK198" s="167">
        <f>BK199</f>
        <v>0</v>
      </c>
    </row>
    <row r="199" s="2" customFormat="1" ht="55.5" customHeight="1">
      <c r="A199" s="37"/>
      <c r="B199" s="170"/>
      <c r="C199" s="171" t="s">
        <v>188</v>
      </c>
      <c r="D199" s="171" t="s">
        <v>140</v>
      </c>
      <c r="E199" s="172" t="s">
        <v>225</v>
      </c>
      <c r="F199" s="173" t="s">
        <v>226</v>
      </c>
      <c r="G199" s="174" t="s">
        <v>210</v>
      </c>
      <c r="H199" s="175">
        <v>2.081</v>
      </c>
      <c r="I199" s="176"/>
      <c r="J199" s="177">
        <f>ROUND(I199*H199,2)</f>
        <v>0</v>
      </c>
      <c r="K199" s="173" t="s">
        <v>144</v>
      </c>
      <c r="L199" s="38"/>
      <c r="M199" s="178" t="s">
        <v>1</v>
      </c>
      <c r="N199" s="179" t="s">
        <v>39</v>
      </c>
      <c r="O199" s="76"/>
      <c r="P199" s="180">
        <f>O199*H199</f>
        <v>0</v>
      </c>
      <c r="Q199" s="180">
        <v>0</v>
      </c>
      <c r="R199" s="180">
        <f>Q199*H199</f>
        <v>0</v>
      </c>
      <c r="S199" s="180">
        <v>0</v>
      </c>
      <c r="T199" s="18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2" t="s">
        <v>145</v>
      </c>
      <c r="AT199" s="182" t="s">
        <v>140</v>
      </c>
      <c r="AU199" s="182" t="s">
        <v>146</v>
      </c>
      <c r="AY199" s="18" t="s">
        <v>137</v>
      </c>
      <c r="BE199" s="183">
        <f>IF(N199="základní",J199,0)</f>
        <v>0</v>
      </c>
      <c r="BF199" s="183">
        <f>IF(N199="snížená",J199,0)</f>
        <v>0</v>
      </c>
      <c r="BG199" s="183">
        <f>IF(N199="zákl. přenesená",J199,0)</f>
        <v>0</v>
      </c>
      <c r="BH199" s="183">
        <f>IF(N199="sníž. přenesená",J199,0)</f>
        <v>0</v>
      </c>
      <c r="BI199" s="183">
        <f>IF(N199="nulová",J199,0)</f>
        <v>0</v>
      </c>
      <c r="BJ199" s="18" t="s">
        <v>146</v>
      </c>
      <c r="BK199" s="183">
        <f>ROUND(I199*H199,2)</f>
        <v>0</v>
      </c>
      <c r="BL199" s="18" t="s">
        <v>145</v>
      </c>
      <c r="BM199" s="182" t="s">
        <v>157</v>
      </c>
    </row>
    <row r="200" s="12" customFormat="1" ht="25.92" customHeight="1">
      <c r="A200" s="12"/>
      <c r="B200" s="157"/>
      <c r="C200" s="12"/>
      <c r="D200" s="158" t="s">
        <v>72</v>
      </c>
      <c r="E200" s="159" t="s">
        <v>227</v>
      </c>
      <c r="F200" s="159" t="s">
        <v>228</v>
      </c>
      <c r="G200" s="12"/>
      <c r="H200" s="12"/>
      <c r="I200" s="160"/>
      <c r="J200" s="161">
        <f>BK200</f>
        <v>0</v>
      </c>
      <c r="K200" s="12"/>
      <c r="L200" s="157"/>
      <c r="M200" s="162"/>
      <c r="N200" s="163"/>
      <c r="O200" s="163"/>
      <c r="P200" s="164">
        <f>P201+P220+P257+P273</f>
        <v>0</v>
      </c>
      <c r="Q200" s="163"/>
      <c r="R200" s="164">
        <f>R201+R220+R257+R273</f>
        <v>0</v>
      </c>
      <c r="S200" s="163"/>
      <c r="T200" s="165">
        <f>T201+T220+T257+T273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58" t="s">
        <v>146</v>
      </c>
      <c r="AT200" s="166" t="s">
        <v>72</v>
      </c>
      <c r="AU200" s="166" t="s">
        <v>73</v>
      </c>
      <c r="AY200" s="158" t="s">
        <v>137</v>
      </c>
      <c r="BK200" s="167">
        <f>BK201+BK220+BK257+BK273</f>
        <v>0</v>
      </c>
    </row>
    <row r="201" s="12" customFormat="1" ht="22.8" customHeight="1">
      <c r="A201" s="12"/>
      <c r="B201" s="157"/>
      <c r="C201" s="12"/>
      <c r="D201" s="158" t="s">
        <v>72</v>
      </c>
      <c r="E201" s="168" t="s">
        <v>229</v>
      </c>
      <c r="F201" s="168" t="s">
        <v>230</v>
      </c>
      <c r="G201" s="12"/>
      <c r="H201" s="12"/>
      <c r="I201" s="160"/>
      <c r="J201" s="169">
        <f>BK201</f>
        <v>0</v>
      </c>
      <c r="K201" s="12"/>
      <c r="L201" s="157"/>
      <c r="M201" s="162"/>
      <c r="N201" s="163"/>
      <c r="O201" s="163"/>
      <c r="P201" s="164">
        <f>SUM(P202:P219)</f>
        <v>0</v>
      </c>
      <c r="Q201" s="163"/>
      <c r="R201" s="164">
        <f>SUM(R202:R219)</f>
        <v>0</v>
      </c>
      <c r="S201" s="163"/>
      <c r="T201" s="165">
        <f>SUM(T202:T219)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158" t="s">
        <v>146</v>
      </c>
      <c r="AT201" s="166" t="s">
        <v>72</v>
      </c>
      <c r="AU201" s="166" t="s">
        <v>80</v>
      </c>
      <c r="AY201" s="158" t="s">
        <v>137</v>
      </c>
      <c r="BK201" s="167">
        <f>SUM(BK202:BK219)</f>
        <v>0</v>
      </c>
    </row>
    <row r="202" s="2" customFormat="1" ht="24.15" customHeight="1">
      <c r="A202" s="37"/>
      <c r="B202" s="170"/>
      <c r="C202" s="171" t="s">
        <v>231</v>
      </c>
      <c r="D202" s="171" t="s">
        <v>140</v>
      </c>
      <c r="E202" s="172" t="s">
        <v>232</v>
      </c>
      <c r="F202" s="173" t="s">
        <v>233</v>
      </c>
      <c r="G202" s="174" t="s">
        <v>166</v>
      </c>
      <c r="H202" s="175">
        <v>79.200000000000003</v>
      </c>
      <c r="I202" s="176"/>
      <c r="J202" s="177">
        <f>ROUND(I202*H202,2)</f>
        <v>0</v>
      </c>
      <c r="K202" s="173" t="s">
        <v>144</v>
      </c>
      <c r="L202" s="38"/>
      <c r="M202" s="178" t="s">
        <v>1</v>
      </c>
      <c r="N202" s="179" t="s">
        <v>39</v>
      </c>
      <c r="O202" s="76"/>
      <c r="P202" s="180">
        <f>O202*H202</f>
        <v>0</v>
      </c>
      <c r="Q202" s="180">
        <v>0</v>
      </c>
      <c r="R202" s="180">
        <f>Q202*H202</f>
        <v>0</v>
      </c>
      <c r="S202" s="180">
        <v>0</v>
      </c>
      <c r="T202" s="18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2" t="s">
        <v>188</v>
      </c>
      <c r="AT202" s="182" t="s">
        <v>140</v>
      </c>
      <c r="AU202" s="182" t="s">
        <v>146</v>
      </c>
      <c r="AY202" s="18" t="s">
        <v>137</v>
      </c>
      <c r="BE202" s="183">
        <f>IF(N202="základní",J202,0)</f>
        <v>0</v>
      </c>
      <c r="BF202" s="183">
        <f>IF(N202="snížená",J202,0)</f>
        <v>0</v>
      </c>
      <c r="BG202" s="183">
        <f>IF(N202="zákl. přenesená",J202,0)</f>
        <v>0</v>
      </c>
      <c r="BH202" s="183">
        <f>IF(N202="sníž. přenesená",J202,0)</f>
        <v>0</v>
      </c>
      <c r="BI202" s="183">
        <f>IF(N202="nulová",J202,0)</f>
        <v>0</v>
      </c>
      <c r="BJ202" s="18" t="s">
        <v>146</v>
      </c>
      <c r="BK202" s="183">
        <f>ROUND(I202*H202,2)</f>
        <v>0</v>
      </c>
      <c r="BL202" s="18" t="s">
        <v>188</v>
      </c>
      <c r="BM202" s="182" t="s">
        <v>234</v>
      </c>
    </row>
    <row r="203" s="14" customFormat="1">
      <c r="A203" s="14"/>
      <c r="B203" s="192"/>
      <c r="C203" s="14"/>
      <c r="D203" s="185" t="s">
        <v>147</v>
      </c>
      <c r="E203" s="193" t="s">
        <v>1</v>
      </c>
      <c r="F203" s="194" t="s">
        <v>416</v>
      </c>
      <c r="G203" s="14"/>
      <c r="H203" s="195">
        <v>79.200000000000003</v>
      </c>
      <c r="I203" s="196"/>
      <c r="J203" s="14"/>
      <c r="K203" s="14"/>
      <c r="L203" s="192"/>
      <c r="M203" s="197"/>
      <c r="N203" s="198"/>
      <c r="O203" s="198"/>
      <c r="P203" s="198"/>
      <c r="Q203" s="198"/>
      <c r="R203" s="198"/>
      <c r="S203" s="198"/>
      <c r="T203" s="19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193" t="s">
        <v>147</v>
      </c>
      <c r="AU203" s="193" t="s">
        <v>146</v>
      </c>
      <c r="AV203" s="14" t="s">
        <v>146</v>
      </c>
      <c r="AW203" s="14" t="s">
        <v>30</v>
      </c>
      <c r="AX203" s="14" t="s">
        <v>73</v>
      </c>
      <c r="AY203" s="193" t="s">
        <v>137</v>
      </c>
    </row>
    <row r="204" s="15" customFormat="1">
      <c r="A204" s="15"/>
      <c r="B204" s="200"/>
      <c r="C204" s="15"/>
      <c r="D204" s="185" t="s">
        <v>147</v>
      </c>
      <c r="E204" s="201" t="s">
        <v>1</v>
      </c>
      <c r="F204" s="202" t="s">
        <v>152</v>
      </c>
      <c r="G204" s="15"/>
      <c r="H204" s="203">
        <v>79.200000000000003</v>
      </c>
      <c r="I204" s="204"/>
      <c r="J204" s="15"/>
      <c r="K204" s="15"/>
      <c r="L204" s="200"/>
      <c r="M204" s="205"/>
      <c r="N204" s="206"/>
      <c r="O204" s="206"/>
      <c r="P204" s="206"/>
      <c r="Q204" s="206"/>
      <c r="R204" s="206"/>
      <c r="S204" s="206"/>
      <c r="T204" s="207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01" t="s">
        <v>147</v>
      </c>
      <c r="AU204" s="201" t="s">
        <v>146</v>
      </c>
      <c r="AV204" s="15" t="s">
        <v>145</v>
      </c>
      <c r="AW204" s="15" t="s">
        <v>30</v>
      </c>
      <c r="AX204" s="15" t="s">
        <v>80</v>
      </c>
      <c r="AY204" s="201" t="s">
        <v>137</v>
      </c>
    </row>
    <row r="205" s="2" customFormat="1" ht="24.15" customHeight="1">
      <c r="A205" s="37"/>
      <c r="B205" s="170"/>
      <c r="C205" s="171" t="s">
        <v>195</v>
      </c>
      <c r="D205" s="171" t="s">
        <v>140</v>
      </c>
      <c r="E205" s="172" t="s">
        <v>236</v>
      </c>
      <c r="F205" s="173" t="s">
        <v>237</v>
      </c>
      <c r="G205" s="174" t="s">
        <v>166</v>
      </c>
      <c r="H205" s="175">
        <v>70</v>
      </c>
      <c r="I205" s="176"/>
      <c r="J205" s="177">
        <f>ROUND(I205*H205,2)</f>
        <v>0</v>
      </c>
      <c r="K205" s="173" t="s">
        <v>144</v>
      </c>
      <c r="L205" s="38"/>
      <c r="M205" s="178" t="s">
        <v>1</v>
      </c>
      <c r="N205" s="179" t="s">
        <v>39</v>
      </c>
      <c r="O205" s="76"/>
      <c r="P205" s="180">
        <f>O205*H205</f>
        <v>0</v>
      </c>
      <c r="Q205" s="180">
        <v>0</v>
      </c>
      <c r="R205" s="180">
        <f>Q205*H205</f>
        <v>0</v>
      </c>
      <c r="S205" s="180">
        <v>0</v>
      </c>
      <c r="T205" s="18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2" t="s">
        <v>188</v>
      </c>
      <c r="AT205" s="182" t="s">
        <v>140</v>
      </c>
      <c r="AU205" s="182" t="s">
        <v>146</v>
      </c>
      <c r="AY205" s="18" t="s">
        <v>137</v>
      </c>
      <c r="BE205" s="183">
        <f>IF(N205="základní",J205,0)</f>
        <v>0</v>
      </c>
      <c r="BF205" s="183">
        <f>IF(N205="snížená",J205,0)</f>
        <v>0</v>
      </c>
      <c r="BG205" s="183">
        <f>IF(N205="zákl. přenesená",J205,0)</f>
        <v>0</v>
      </c>
      <c r="BH205" s="183">
        <f>IF(N205="sníž. přenesená",J205,0)</f>
        <v>0</v>
      </c>
      <c r="BI205" s="183">
        <f>IF(N205="nulová",J205,0)</f>
        <v>0</v>
      </c>
      <c r="BJ205" s="18" t="s">
        <v>146</v>
      </c>
      <c r="BK205" s="183">
        <f>ROUND(I205*H205,2)</f>
        <v>0</v>
      </c>
      <c r="BL205" s="18" t="s">
        <v>188</v>
      </c>
      <c r="BM205" s="182" t="s">
        <v>238</v>
      </c>
    </row>
    <row r="206" s="2" customFormat="1" ht="24.15" customHeight="1">
      <c r="A206" s="37"/>
      <c r="B206" s="170"/>
      <c r="C206" s="208" t="s">
        <v>239</v>
      </c>
      <c r="D206" s="208" t="s">
        <v>169</v>
      </c>
      <c r="E206" s="209" t="s">
        <v>240</v>
      </c>
      <c r="F206" s="210" t="s">
        <v>241</v>
      </c>
      <c r="G206" s="211" t="s">
        <v>166</v>
      </c>
      <c r="H206" s="212">
        <v>70</v>
      </c>
      <c r="I206" s="213"/>
      <c r="J206" s="214">
        <f>ROUND(I206*H206,2)</f>
        <v>0</v>
      </c>
      <c r="K206" s="210" t="s">
        <v>1</v>
      </c>
      <c r="L206" s="215"/>
      <c r="M206" s="216" t="s">
        <v>1</v>
      </c>
      <c r="N206" s="217" t="s">
        <v>39</v>
      </c>
      <c r="O206" s="76"/>
      <c r="P206" s="180">
        <f>O206*H206</f>
        <v>0</v>
      </c>
      <c r="Q206" s="180">
        <v>0</v>
      </c>
      <c r="R206" s="180">
        <f>Q206*H206</f>
        <v>0</v>
      </c>
      <c r="S206" s="180">
        <v>0</v>
      </c>
      <c r="T206" s="18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82" t="s">
        <v>157</v>
      </c>
      <c r="AT206" s="182" t="s">
        <v>169</v>
      </c>
      <c r="AU206" s="182" t="s">
        <v>146</v>
      </c>
      <c r="AY206" s="18" t="s">
        <v>137</v>
      </c>
      <c r="BE206" s="183">
        <f>IF(N206="základní",J206,0)</f>
        <v>0</v>
      </c>
      <c r="BF206" s="183">
        <f>IF(N206="snížená",J206,0)</f>
        <v>0</v>
      </c>
      <c r="BG206" s="183">
        <f>IF(N206="zákl. přenesená",J206,0)</f>
        <v>0</v>
      </c>
      <c r="BH206" s="183">
        <f>IF(N206="sníž. přenesená",J206,0)</f>
        <v>0</v>
      </c>
      <c r="BI206" s="183">
        <f>IF(N206="nulová",J206,0)</f>
        <v>0</v>
      </c>
      <c r="BJ206" s="18" t="s">
        <v>146</v>
      </c>
      <c r="BK206" s="183">
        <f>ROUND(I206*H206,2)</f>
        <v>0</v>
      </c>
      <c r="BL206" s="18" t="s">
        <v>188</v>
      </c>
      <c r="BM206" s="182" t="s">
        <v>242</v>
      </c>
    </row>
    <row r="207" s="14" customFormat="1">
      <c r="A207" s="14"/>
      <c r="B207" s="192"/>
      <c r="C207" s="14"/>
      <c r="D207" s="185" t="s">
        <v>147</v>
      </c>
      <c r="E207" s="193" t="s">
        <v>1</v>
      </c>
      <c r="F207" s="194" t="s">
        <v>243</v>
      </c>
      <c r="G207" s="14"/>
      <c r="H207" s="195">
        <v>42</v>
      </c>
      <c r="I207" s="196"/>
      <c r="J207" s="14"/>
      <c r="K207" s="14"/>
      <c r="L207" s="192"/>
      <c r="M207" s="197"/>
      <c r="N207" s="198"/>
      <c r="O207" s="198"/>
      <c r="P207" s="198"/>
      <c r="Q207" s="198"/>
      <c r="R207" s="198"/>
      <c r="S207" s="198"/>
      <c r="T207" s="19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193" t="s">
        <v>147</v>
      </c>
      <c r="AU207" s="193" t="s">
        <v>146</v>
      </c>
      <c r="AV207" s="14" t="s">
        <v>146</v>
      </c>
      <c r="AW207" s="14" t="s">
        <v>30</v>
      </c>
      <c r="AX207" s="14" t="s">
        <v>73</v>
      </c>
      <c r="AY207" s="193" t="s">
        <v>137</v>
      </c>
    </row>
    <row r="208" s="14" customFormat="1">
      <c r="A208" s="14"/>
      <c r="B208" s="192"/>
      <c r="C208" s="14"/>
      <c r="D208" s="185" t="s">
        <v>147</v>
      </c>
      <c r="E208" s="193" t="s">
        <v>1</v>
      </c>
      <c r="F208" s="194" t="s">
        <v>417</v>
      </c>
      <c r="G208" s="14"/>
      <c r="H208" s="195">
        <v>28</v>
      </c>
      <c r="I208" s="196"/>
      <c r="J208" s="14"/>
      <c r="K208" s="14"/>
      <c r="L208" s="192"/>
      <c r="M208" s="197"/>
      <c r="N208" s="198"/>
      <c r="O208" s="198"/>
      <c r="P208" s="198"/>
      <c r="Q208" s="198"/>
      <c r="R208" s="198"/>
      <c r="S208" s="198"/>
      <c r="T208" s="19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193" t="s">
        <v>147</v>
      </c>
      <c r="AU208" s="193" t="s">
        <v>146</v>
      </c>
      <c r="AV208" s="14" t="s">
        <v>146</v>
      </c>
      <c r="AW208" s="14" t="s">
        <v>30</v>
      </c>
      <c r="AX208" s="14" t="s">
        <v>73</v>
      </c>
      <c r="AY208" s="193" t="s">
        <v>137</v>
      </c>
    </row>
    <row r="209" s="15" customFormat="1">
      <c r="A209" s="15"/>
      <c r="B209" s="200"/>
      <c r="C209" s="15"/>
      <c r="D209" s="185" t="s">
        <v>147</v>
      </c>
      <c r="E209" s="201" t="s">
        <v>1</v>
      </c>
      <c r="F209" s="202" t="s">
        <v>152</v>
      </c>
      <c r="G209" s="15"/>
      <c r="H209" s="203">
        <v>70</v>
      </c>
      <c r="I209" s="204"/>
      <c r="J209" s="15"/>
      <c r="K209" s="15"/>
      <c r="L209" s="200"/>
      <c r="M209" s="205"/>
      <c r="N209" s="206"/>
      <c r="O209" s="206"/>
      <c r="P209" s="206"/>
      <c r="Q209" s="206"/>
      <c r="R209" s="206"/>
      <c r="S209" s="206"/>
      <c r="T209" s="207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01" t="s">
        <v>147</v>
      </c>
      <c r="AU209" s="201" t="s">
        <v>146</v>
      </c>
      <c r="AV209" s="15" t="s">
        <v>145</v>
      </c>
      <c r="AW209" s="15" t="s">
        <v>30</v>
      </c>
      <c r="AX209" s="15" t="s">
        <v>80</v>
      </c>
      <c r="AY209" s="201" t="s">
        <v>137</v>
      </c>
    </row>
    <row r="210" s="2" customFormat="1" ht="24.15" customHeight="1">
      <c r="A210" s="37"/>
      <c r="B210" s="170"/>
      <c r="C210" s="208" t="s">
        <v>199</v>
      </c>
      <c r="D210" s="208" t="s">
        <v>169</v>
      </c>
      <c r="E210" s="209" t="s">
        <v>245</v>
      </c>
      <c r="F210" s="210" t="s">
        <v>246</v>
      </c>
      <c r="G210" s="211" t="s">
        <v>247</v>
      </c>
      <c r="H210" s="212">
        <v>56</v>
      </c>
      <c r="I210" s="213"/>
      <c r="J210" s="214">
        <f>ROUND(I210*H210,2)</f>
        <v>0</v>
      </c>
      <c r="K210" s="210" t="s">
        <v>1</v>
      </c>
      <c r="L210" s="215"/>
      <c r="M210" s="216" t="s">
        <v>1</v>
      </c>
      <c r="N210" s="217" t="s">
        <v>39</v>
      </c>
      <c r="O210" s="76"/>
      <c r="P210" s="180">
        <f>O210*H210</f>
        <v>0</v>
      </c>
      <c r="Q210" s="180">
        <v>0</v>
      </c>
      <c r="R210" s="180">
        <f>Q210*H210</f>
        <v>0</v>
      </c>
      <c r="S210" s="180">
        <v>0</v>
      </c>
      <c r="T210" s="18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82" t="s">
        <v>157</v>
      </c>
      <c r="AT210" s="182" t="s">
        <v>169</v>
      </c>
      <c r="AU210" s="182" t="s">
        <v>146</v>
      </c>
      <c r="AY210" s="18" t="s">
        <v>137</v>
      </c>
      <c r="BE210" s="183">
        <f>IF(N210="základní",J210,0)</f>
        <v>0</v>
      </c>
      <c r="BF210" s="183">
        <f>IF(N210="snížená",J210,0)</f>
        <v>0</v>
      </c>
      <c r="BG210" s="183">
        <f>IF(N210="zákl. přenesená",J210,0)</f>
        <v>0</v>
      </c>
      <c r="BH210" s="183">
        <f>IF(N210="sníž. přenesená",J210,0)</f>
        <v>0</v>
      </c>
      <c r="BI210" s="183">
        <f>IF(N210="nulová",J210,0)</f>
        <v>0</v>
      </c>
      <c r="BJ210" s="18" t="s">
        <v>146</v>
      </c>
      <c r="BK210" s="183">
        <f>ROUND(I210*H210,2)</f>
        <v>0</v>
      </c>
      <c r="BL210" s="18" t="s">
        <v>188</v>
      </c>
      <c r="BM210" s="182" t="s">
        <v>248</v>
      </c>
    </row>
    <row r="211" s="14" customFormat="1">
      <c r="A211" s="14"/>
      <c r="B211" s="192"/>
      <c r="C211" s="14"/>
      <c r="D211" s="185" t="s">
        <v>147</v>
      </c>
      <c r="E211" s="193" t="s">
        <v>1</v>
      </c>
      <c r="F211" s="194" t="s">
        <v>249</v>
      </c>
      <c r="G211" s="14"/>
      <c r="H211" s="195">
        <v>24</v>
      </c>
      <c r="I211" s="196"/>
      <c r="J211" s="14"/>
      <c r="K211" s="14"/>
      <c r="L211" s="192"/>
      <c r="M211" s="197"/>
      <c r="N211" s="198"/>
      <c r="O211" s="198"/>
      <c r="P211" s="198"/>
      <c r="Q211" s="198"/>
      <c r="R211" s="198"/>
      <c r="S211" s="198"/>
      <c r="T211" s="19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193" t="s">
        <v>147</v>
      </c>
      <c r="AU211" s="193" t="s">
        <v>146</v>
      </c>
      <c r="AV211" s="14" t="s">
        <v>146</v>
      </c>
      <c r="AW211" s="14" t="s">
        <v>30</v>
      </c>
      <c r="AX211" s="14" t="s">
        <v>73</v>
      </c>
      <c r="AY211" s="193" t="s">
        <v>137</v>
      </c>
    </row>
    <row r="212" s="14" customFormat="1">
      <c r="A212" s="14"/>
      <c r="B212" s="192"/>
      <c r="C212" s="14"/>
      <c r="D212" s="185" t="s">
        <v>147</v>
      </c>
      <c r="E212" s="193" t="s">
        <v>1</v>
      </c>
      <c r="F212" s="194" t="s">
        <v>418</v>
      </c>
      <c r="G212" s="14"/>
      <c r="H212" s="195">
        <v>32</v>
      </c>
      <c r="I212" s="196"/>
      <c r="J212" s="14"/>
      <c r="K212" s="14"/>
      <c r="L212" s="192"/>
      <c r="M212" s="197"/>
      <c r="N212" s="198"/>
      <c r="O212" s="198"/>
      <c r="P212" s="198"/>
      <c r="Q212" s="198"/>
      <c r="R212" s="198"/>
      <c r="S212" s="198"/>
      <c r="T212" s="19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193" t="s">
        <v>147</v>
      </c>
      <c r="AU212" s="193" t="s">
        <v>146</v>
      </c>
      <c r="AV212" s="14" t="s">
        <v>146</v>
      </c>
      <c r="AW212" s="14" t="s">
        <v>30</v>
      </c>
      <c r="AX212" s="14" t="s">
        <v>73</v>
      </c>
      <c r="AY212" s="193" t="s">
        <v>137</v>
      </c>
    </row>
    <row r="213" s="15" customFormat="1">
      <c r="A213" s="15"/>
      <c r="B213" s="200"/>
      <c r="C213" s="15"/>
      <c r="D213" s="185" t="s">
        <v>147</v>
      </c>
      <c r="E213" s="201" t="s">
        <v>1</v>
      </c>
      <c r="F213" s="202" t="s">
        <v>152</v>
      </c>
      <c r="G213" s="15"/>
      <c r="H213" s="203">
        <v>56</v>
      </c>
      <c r="I213" s="204"/>
      <c r="J213" s="15"/>
      <c r="K213" s="15"/>
      <c r="L213" s="200"/>
      <c r="M213" s="205"/>
      <c r="N213" s="206"/>
      <c r="O213" s="206"/>
      <c r="P213" s="206"/>
      <c r="Q213" s="206"/>
      <c r="R213" s="206"/>
      <c r="S213" s="206"/>
      <c r="T213" s="207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01" t="s">
        <v>147</v>
      </c>
      <c r="AU213" s="201" t="s">
        <v>146</v>
      </c>
      <c r="AV213" s="15" t="s">
        <v>145</v>
      </c>
      <c r="AW213" s="15" t="s">
        <v>30</v>
      </c>
      <c r="AX213" s="15" t="s">
        <v>80</v>
      </c>
      <c r="AY213" s="201" t="s">
        <v>137</v>
      </c>
    </row>
    <row r="214" s="2" customFormat="1" ht="37.8" customHeight="1">
      <c r="A214" s="37"/>
      <c r="B214" s="170"/>
      <c r="C214" s="171" t="s">
        <v>7</v>
      </c>
      <c r="D214" s="171" t="s">
        <v>140</v>
      </c>
      <c r="E214" s="172" t="s">
        <v>251</v>
      </c>
      <c r="F214" s="173" t="s">
        <v>252</v>
      </c>
      <c r="G214" s="174" t="s">
        <v>166</v>
      </c>
      <c r="H214" s="175">
        <v>9.1999999999999993</v>
      </c>
      <c r="I214" s="176"/>
      <c r="J214" s="177">
        <f>ROUND(I214*H214,2)</f>
        <v>0</v>
      </c>
      <c r="K214" s="173" t="s">
        <v>144</v>
      </c>
      <c r="L214" s="38"/>
      <c r="M214" s="178" t="s">
        <v>1</v>
      </c>
      <c r="N214" s="179" t="s">
        <v>39</v>
      </c>
      <c r="O214" s="76"/>
      <c r="P214" s="180">
        <f>O214*H214</f>
        <v>0</v>
      </c>
      <c r="Q214" s="180">
        <v>0</v>
      </c>
      <c r="R214" s="180">
        <f>Q214*H214</f>
        <v>0</v>
      </c>
      <c r="S214" s="180">
        <v>0</v>
      </c>
      <c r="T214" s="18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82" t="s">
        <v>188</v>
      </c>
      <c r="AT214" s="182" t="s">
        <v>140</v>
      </c>
      <c r="AU214" s="182" t="s">
        <v>146</v>
      </c>
      <c r="AY214" s="18" t="s">
        <v>137</v>
      </c>
      <c r="BE214" s="183">
        <f>IF(N214="základní",J214,0)</f>
        <v>0</v>
      </c>
      <c r="BF214" s="183">
        <f>IF(N214="snížená",J214,0)</f>
        <v>0</v>
      </c>
      <c r="BG214" s="183">
        <f>IF(N214="zákl. přenesená",J214,0)</f>
        <v>0</v>
      </c>
      <c r="BH214" s="183">
        <f>IF(N214="sníž. přenesená",J214,0)</f>
        <v>0</v>
      </c>
      <c r="BI214" s="183">
        <f>IF(N214="nulová",J214,0)</f>
        <v>0</v>
      </c>
      <c r="BJ214" s="18" t="s">
        <v>146</v>
      </c>
      <c r="BK214" s="183">
        <f>ROUND(I214*H214,2)</f>
        <v>0</v>
      </c>
      <c r="BL214" s="18" t="s">
        <v>188</v>
      </c>
      <c r="BM214" s="182" t="s">
        <v>253</v>
      </c>
    </row>
    <row r="215" s="2" customFormat="1">
      <c r="A215" s="37"/>
      <c r="B215" s="38"/>
      <c r="C215" s="37"/>
      <c r="D215" s="185" t="s">
        <v>254</v>
      </c>
      <c r="E215" s="37"/>
      <c r="F215" s="218" t="s">
        <v>255</v>
      </c>
      <c r="G215" s="37"/>
      <c r="H215" s="37"/>
      <c r="I215" s="219"/>
      <c r="J215" s="37"/>
      <c r="K215" s="37"/>
      <c r="L215" s="38"/>
      <c r="M215" s="220"/>
      <c r="N215" s="221"/>
      <c r="O215" s="76"/>
      <c r="P215" s="76"/>
      <c r="Q215" s="76"/>
      <c r="R215" s="76"/>
      <c r="S215" s="76"/>
      <c r="T215" s="7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8" t="s">
        <v>254</v>
      </c>
      <c r="AU215" s="18" t="s">
        <v>146</v>
      </c>
    </row>
    <row r="216" s="14" customFormat="1">
      <c r="A216" s="14"/>
      <c r="B216" s="192"/>
      <c r="C216" s="14"/>
      <c r="D216" s="185" t="s">
        <v>147</v>
      </c>
      <c r="E216" s="193" t="s">
        <v>1</v>
      </c>
      <c r="F216" s="194" t="s">
        <v>257</v>
      </c>
      <c r="G216" s="14"/>
      <c r="H216" s="195">
        <v>9.1999999999999993</v>
      </c>
      <c r="I216" s="196"/>
      <c r="J216" s="14"/>
      <c r="K216" s="14"/>
      <c r="L216" s="192"/>
      <c r="M216" s="197"/>
      <c r="N216" s="198"/>
      <c r="O216" s="198"/>
      <c r="P216" s="198"/>
      <c r="Q216" s="198"/>
      <c r="R216" s="198"/>
      <c r="S216" s="198"/>
      <c r="T216" s="19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193" t="s">
        <v>147</v>
      </c>
      <c r="AU216" s="193" t="s">
        <v>146</v>
      </c>
      <c r="AV216" s="14" t="s">
        <v>146</v>
      </c>
      <c r="AW216" s="14" t="s">
        <v>30</v>
      </c>
      <c r="AX216" s="14" t="s">
        <v>73</v>
      </c>
      <c r="AY216" s="193" t="s">
        <v>137</v>
      </c>
    </row>
    <row r="217" s="15" customFormat="1">
      <c r="A217" s="15"/>
      <c r="B217" s="200"/>
      <c r="C217" s="15"/>
      <c r="D217" s="185" t="s">
        <v>147</v>
      </c>
      <c r="E217" s="201" t="s">
        <v>1</v>
      </c>
      <c r="F217" s="202" t="s">
        <v>152</v>
      </c>
      <c r="G217" s="15"/>
      <c r="H217" s="203">
        <v>9.1999999999999993</v>
      </c>
      <c r="I217" s="204"/>
      <c r="J217" s="15"/>
      <c r="K217" s="15"/>
      <c r="L217" s="200"/>
      <c r="M217" s="205"/>
      <c r="N217" s="206"/>
      <c r="O217" s="206"/>
      <c r="P217" s="206"/>
      <c r="Q217" s="206"/>
      <c r="R217" s="206"/>
      <c r="S217" s="206"/>
      <c r="T217" s="207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01" t="s">
        <v>147</v>
      </c>
      <c r="AU217" s="201" t="s">
        <v>146</v>
      </c>
      <c r="AV217" s="15" t="s">
        <v>145</v>
      </c>
      <c r="AW217" s="15" t="s">
        <v>30</v>
      </c>
      <c r="AX217" s="15" t="s">
        <v>80</v>
      </c>
      <c r="AY217" s="201" t="s">
        <v>137</v>
      </c>
    </row>
    <row r="218" s="2" customFormat="1" ht="49.05" customHeight="1">
      <c r="A218" s="37"/>
      <c r="B218" s="170"/>
      <c r="C218" s="171" t="s">
        <v>204</v>
      </c>
      <c r="D218" s="171" t="s">
        <v>140</v>
      </c>
      <c r="E218" s="172" t="s">
        <v>259</v>
      </c>
      <c r="F218" s="173" t="s">
        <v>260</v>
      </c>
      <c r="G218" s="174" t="s">
        <v>210</v>
      </c>
      <c r="H218" s="175">
        <v>0.29599999999999999</v>
      </c>
      <c r="I218" s="176"/>
      <c r="J218" s="177">
        <f>ROUND(I218*H218,2)</f>
        <v>0</v>
      </c>
      <c r="K218" s="173" t="s">
        <v>144</v>
      </c>
      <c r="L218" s="38"/>
      <c r="M218" s="178" t="s">
        <v>1</v>
      </c>
      <c r="N218" s="179" t="s">
        <v>39</v>
      </c>
      <c r="O218" s="76"/>
      <c r="P218" s="180">
        <f>O218*H218</f>
        <v>0</v>
      </c>
      <c r="Q218" s="180">
        <v>0</v>
      </c>
      <c r="R218" s="180">
        <f>Q218*H218</f>
        <v>0</v>
      </c>
      <c r="S218" s="180">
        <v>0</v>
      </c>
      <c r="T218" s="18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82" t="s">
        <v>188</v>
      </c>
      <c r="AT218" s="182" t="s">
        <v>140</v>
      </c>
      <c r="AU218" s="182" t="s">
        <v>146</v>
      </c>
      <c r="AY218" s="18" t="s">
        <v>137</v>
      </c>
      <c r="BE218" s="183">
        <f>IF(N218="základní",J218,0)</f>
        <v>0</v>
      </c>
      <c r="BF218" s="183">
        <f>IF(N218="snížená",J218,0)</f>
        <v>0</v>
      </c>
      <c r="BG218" s="183">
        <f>IF(N218="zákl. přenesená",J218,0)</f>
        <v>0</v>
      </c>
      <c r="BH218" s="183">
        <f>IF(N218="sníž. přenesená",J218,0)</f>
        <v>0</v>
      </c>
      <c r="BI218" s="183">
        <f>IF(N218="nulová",J218,0)</f>
        <v>0</v>
      </c>
      <c r="BJ218" s="18" t="s">
        <v>146</v>
      </c>
      <c r="BK218" s="183">
        <f>ROUND(I218*H218,2)</f>
        <v>0</v>
      </c>
      <c r="BL218" s="18" t="s">
        <v>188</v>
      </c>
      <c r="BM218" s="182" t="s">
        <v>261</v>
      </c>
    </row>
    <row r="219" s="2" customFormat="1" ht="49.05" customHeight="1">
      <c r="A219" s="37"/>
      <c r="B219" s="170"/>
      <c r="C219" s="171" t="s">
        <v>262</v>
      </c>
      <c r="D219" s="171" t="s">
        <v>140</v>
      </c>
      <c r="E219" s="172" t="s">
        <v>263</v>
      </c>
      <c r="F219" s="173" t="s">
        <v>264</v>
      </c>
      <c r="G219" s="174" t="s">
        <v>210</v>
      </c>
      <c r="H219" s="175">
        <v>0.29599999999999999</v>
      </c>
      <c r="I219" s="176"/>
      <c r="J219" s="177">
        <f>ROUND(I219*H219,2)</f>
        <v>0</v>
      </c>
      <c r="K219" s="173" t="s">
        <v>144</v>
      </c>
      <c r="L219" s="38"/>
      <c r="M219" s="178" t="s">
        <v>1</v>
      </c>
      <c r="N219" s="179" t="s">
        <v>39</v>
      </c>
      <c r="O219" s="76"/>
      <c r="P219" s="180">
        <f>O219*H219</f>
        <v>0</v>
      </c>
      <c r="Q219" s="180">
        <v>0</v>
      </c>
      <c r="R219" s="180">
        <f>Q219*H219</f>
        <v>0</v>
      </c>
      <c r="S219" s="180">
        <v>0</v>
      </c>
      <c r="T219" s="181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82" t="s">
        <v>188</v>
      </c>
      <c r="AT219" s="182" t="s">
        <v>140</v>
      </c>
      <c r="AU219" s="182" t="s">
        <v>146</v>
      </c>
      <c r="AY219" s="18" t="s">
        <v>137</v>
      </c>
      <c r="BE219" s="183">
        <f>IF(N219="základní",J219,0)</f>
        <v>0</v>
      </c>
      <c r="BF219" s="183">
        <f>IF(N219="snížená",J219,0)</f>
        <v>0</v>
      </c>
      <c r="BG219" s="183">
        <f>IF(N219="zákl. přenesená",J219,0)</f>
        <v>0</v>
      </c>
      <c r="BH219" s="183">
        <f>IF(N219="sníž. přenesená",J219,0)</f>
        <v>0</v>
      </c>
      <c r="BI219" s="183">
        <f>IF(N219="nulová",J219,0)</f>
        <v>0</v>
      </c>
      <c r="BJ219" s="18" t="s">
        <v>146</v>
      </c>
      <c r="BK219" s="183">
        <f>ROUND(I219*H219,2)</f>
        <v>0</v>
      </c>
      <c r="BL219" s="18" t="s">
        <v>188</v>
      </c>
      <c r="BM219" s="182" t="s">
        <v>265</v>
      </c>
    </row>
    <row r="220" s="12" customFormat="1" ht="22.8" customHeight="1">
      <c r="A220" s="12"/>
      <c r="B220" s="157"/>
      <c r="C220" s="12"/>
      <c r="D220" s="158" t="s">
        <v>72</v>
      </c>
      <c r="E220" s="168" t="s">
        <v>266</v>
      </c>
      <c r="F220" s="168" t="s">
        <v>267</v>
      </c>
      <c r="G220" s="12"/>
      <c r="H220" s="12"/>
      <c r="I220" s="160"/>
      <c r="J220" s="169">
        <f>BK220</f>
        <v>0</v>
      </c>
      <c r="K220" s="12"/>
      <c r="L220" s="157"/>
      <c r="M220" s="162"/>
      <c r="N220" s="163"/>
      <c r="O220" s="163"/>
      <c r="P220" s="164">
        <f>SUM(P221:P256)</f>
        <v>0</v>
      </c>
      <c r="Q220" s="163"/>
      <c r="R220" s="164">
        <f>SUM(R221:R256)</f>
        <v>0</v>
      </c>
      <c r="S220" s="163"/>
      <c r="T220" s="165">
        <f>SUM(T221:T256)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158" t="s">
        <v>146</v>
      </c>
      <c r="AT220" s="166" t="s">
        <v>72</v>
      </c>
      <c r="AU220" s="166" t="s">
        <v>80</v>
      </c>
      <c r="AY220" s="158" t="s">
        <v>137</v>
      </c>
      <c r="BK220" s="167">
        <f>SUM(BK221:BK256)</f>
        <v>0</v>
      </c>
    </row>
    <row r="221" s="2" customFormat="1" ht="33" customHeight="1">
      <c r="A221" s="37"/>
      <c r="B221" s="170"/>
      <c r="C221" s="171" t="s">
        <v>211</v>
      </c>
      <c r="D221" s="171" t="s">
        <v>140</v>
      </c>
      <c r="E221" s="172" t="s">
        <v>268</v>
      </c>
      <c r="F221" s="173" t="s">
        <v>269</v>
      </c>
      <c r="G221" s="174" t="s">
        <v>155</v>
      </c>
      <c r="H221" s="175">
        <v>32</v>
      </c>
      <c r="I221" s="176"/>
      <c r="J221" s="177">
        <f>ROUND(I221*H221,2)</f>
        <v>0</v>
      </c>
      <c r="K221" s="173" t="s">
        <v>144</v>
      </c>
      <c r="L221" s="38"/>
      <c r="M221" s="178" t="s">
        <v>1</v>
      </c>
      <c r="N221" s="179" t="s">
        <v>39</v>
      </c>
      <c r="O221" s="76"/>
      <c r="P221" s="180">
        <f>O221*H221</f>
        <v>0</v>
      </c>
      <c r="Q221" s="180">
        <v>0</v>
      </c>
      <c r="R221" s="180">
        <f>Q221*H221</f>
        <v>0</v>
      </c>
      <c r="S221" s="180">
        <v>0</v>
      </c>
      <c r="T221" s="18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82" t="s">
        <v>188</v>
      </c>
      <c r="AT221" s="182" t="s">
        <v>140</v>
      </c>
      <c r="AU221" s="182" t="s">
        <v>146</v>
      </c>
      <c r="AY221" s="18" t="s">
        <v>137</v>
      </c>
      <c r="BE221" s="183">
        <f>IF(N221="základní",J221,0)</f>
        <v>0</v>
      </c>
      <c r="BF221" s="183">
        <f>IF(N221="snížená",J221,0)</f>
        <v>0</v>
      </c>
      <c r="BG221" s="183">
        <f>IF(N221="zákl. přenesená",J221,0)</f>
        <v>0</v>
      </c>
      <c r="BH221" s="183">
        <f>IF(N221="sníž. přenesená",J221,0)</f>
        <v>0</v>
      </c>
      <c r="BI221" s="183">
        <f>IF(N221="nulová",J221,0)</f>
        <v>0</v>
      </c>
      <c r="BJ221" s="18" t="s">
        <v>146</v>
      </c>
      <c r="BK221" s="183">
        <f>ROUND(I221*H221,2)</f>
        <v>0</v>
      </c>
      <c r="BL221" s="18" t="s">
        <v>188</v>
      </c>
      <c r="BM221" s="182" t="s">
        <v>270</v>
      </c>
    </row>
    <row r="222" s="14" customFormat="1">
      <c r="A222" s="14"/>
      <c r="B222" s="192"/>
      <c r="C222" s="14"/>
      <c r="D222" s="185" t="s">
        <v>147</v>
      </c>
      <c r="E222" s="193" t="s">
        <v>1</v>
      </c>
      <c r="F222" s="194" t="s">
        <v>419</v>
      </c>
      <c r="G222" s="14"/>
      <c r="H222" s="195">
        <v>32</v>
      </c>
      <c r="I222" s="196"/>
      <c r="J222" s="14"/>
      <c r="K222" s="14"/>
      <c r="L222" s="192"/>
      <c r="M222" s="197"/>
      <c r="N222" s="198"/>
      <c r="O222" s="198"/>
      <c r="P222" s="198"/>
      <c r="Q222" s="198"/>
      <c r="R222" s="198"/>
      <c r="S222" s="198"/>
      <c r="T222" s="19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193" t="s">
        <v>147</v>
      </c>
      <c r="AU222" s="193" t="s">
        <v>146</v>
      </c>
      <c r="AV222" s="14" t="s">
        <v>146</v>
      </c>
      <c r="AW222" s="14" t="s">
        <v>30</v>
      </c>
      <c r="AX222" s="14" t="s">
        <v>73</v>
      </c>
      <c r="AY222" s="193" t="s">
        <v>137</v>
      </c>
    </row>
    <row r="223" s="15" customFormat="1">
      <c r="A223" s="15"/>
      <c r="B223" s="200"/>
      <c r="C223" s="15"/>
      <c r="D223" s="185" t="s">
        <v>147</v>
      </c>
      <c r="E223" s="201" t="s">
        <v>1</v>
      </c>
      <c r="F223" s="202" t="s">
        <v>152</v>
      </c>
      <c r="G223" s="15"/>
      <c r="H223" s="203">
        <v>32</v>
      </c>
      <c r="I223" s="204"/>
      <c r="J223" s="15"/>
      <c r="K223" s="15"/>
      <c r="L223" s="200"/>
      <c r="M223" s="205"/>
      <c r="N223" s="206"/>
      <c r="O223" s="206"/>
      <c r="P223" s="206"/>
      <c r="Q223" s="206"/>
      <c r="R223" s="206"/>
      <c r="S223" s="206"/>
      <c r="T223" s="207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01" t="s">
        <v>147</v>
      </c>
      <c r="AU223" s="201" t="s">
        <v>146</v>
      </c>
      <c r="AV223" s="15" t="s">
        <v>145</v>
      </c>
      <c r="AW223" s="15" t="s">
        <v>30</v>
      </c>
      <c r="AX223" s="15" t="s">
        <v>80</v>
      </c>
      <c r="AY223" s="201" t="s">
        <v>137</v>
      </c>
    </row>
    <row r="224" s="2" customFormat="1" ht="37.8" customHeight="1">
      <c r="A224" s="37"/>
      <c r="B224" s="170"/>
      <c r="C224" s="171" t="s">
        <v>272</v>
      </c>
      <c r="D224" s="171" t="s">
        <v>140</v>
      </c>
      <c r="E224" s="172" t="s">
        <v>273</v>
      </c>
      <c r="F224" s="173" t="s">
        <v>274</v>
      </c>
      <c r="G224" s="174" t="s">
        <v>155</v>
      </c>
      <c r="H224" s="175">
        <v>28</v>
      </c>
      <c r="I224" s="176"/>
      <c r="J224" s="177">
        <f>ROUND(I224*H224,2)</f>
        <v>0</v>
      </c>
      <c r="K224" s="173" t="s">
        <v>144</v>
      </c>
      <c r="L224" s="38"/>
      <c r="M224" s="178" t="s">
        <v>1</v>
      </c>
      <c r="N224" s="179" t="s">
        <v>39</v>
      </c>
      <c r="O224" s="76"/>
      <c r="P224" s="180">
        <f>O224*H224</f>
        <v>0</v>
      </c>
      <c r="Q224" s="180">
        <v>0</v>
      </c>
      <c r="R224" s="180">
        <f>Q224*H224</f>
        <v>0</v>
      </c>
      <c r="S224" s="180">
        <v>0</v>
      </c>
      <c r="T224" s="181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2" t="s">
        <v>188</v>
      </c>
      <c r="AT224" s="182" t="s">
        <v>140</v>
      </c>
      <c r="AU224" s="182" t="s">
        <v>146</v>
      </c>
      <c r="AY224" s="18" t="s">
        <v>137</v>
      </c>
      <c r="BE224" s="183">
        <f>IF(N224="základní",J224,0)</f>
        <v>0</v>
      </c>
      <c r="BF224" s="183">
        <f>IF(N224="snížená",J224,0)</f>
        <v>0</v>
      </c>
      <c r="BG224" s="183">
        <f>IF(N224="zákl. přenesená",J224,0)</f>
        <v>0</v>
      </c>
      <c r="BH224" s="183">
        <f>IF(N224="sníž. přenesená",J224,0)</f>
        <v>0</v>
      </c>
      <c r="BI224" s="183">
        <f>IF(N224="nulová",J224,0)</f>
        <v>0</v>
      </c>
      <c r="BJ224" s="18" t="s">
        <v>146</v>
      </c>
      <c r="BK224" s="183">
        <f>ROUND(I224*H224,2)</f>
        <v>0</v>
      </c>
      <c r="BL224" s="18" t="s">
        <v>188</v>
      </c>
      <c r="BM224" s="182" t="s">
        <v>275</v>
      </c>
    </row>
    <row r="225" s="2" customFormat="1" ht="37.8" customHeight="1">
      <c r="A225" s="37"/>
      <c r="B225" s="170"/>
      <c r="C225" s="171" t="s">
        <v>215</v>
      </c>
      <c r="D225" s="171" t="s">
        <v>140</v>
      </c>
      <c r="E225" s="172" t="s">
        <v>276</v>
      </c>
      <c r="F225" s="173" t="s">
        <v>277</v>
      </c>
      <c r="G225" s="174" t="s">
        <v>143</v>
      </c>
      <c r="H225" s="175">
        <v>86.670000000000002</v>
      </c>
      <c r="I225" s="176"/>
      <c r="J225" s="177">
        <f>ROUND(I225*H225,2)</f>
        <v>0</v>
      </c>
      <c r="K225" s="173" t="s">
        <v>144</v>
      </c>
      <c r="L225" s="38"/>
      <c r="M225" s="178" t="s">
        <v>1</v>
      </c>
      <c r="N225" s="179" t="s">
        <v>39</v>
      </c>
      <c r="O225" s="76"/>
      <c r="P225" s="180">
        <f>O225*H225</f>
        <v>0</v>
      </c>
      <c r="Q225" s="180">
        <v>0</v>
      </c>
      <c r="R225" s="180">
        <f>Q225*H225</f>
        <v>0</v>
      </c>
      <c r="S225" s="180">
        <v>0</v>
      </c>
      <c r="T225" s="181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82" t="s">
        <v>188</v>
      </c>
      <c r="AT225" s="182" t="s">
        <v>140</v>
      </c>
      <c r="AU225" s="182" t="s">
        <v>146</v>
      </c>
      <c r="AY225" s="18" t="s">
        <v>137</v>
      </c>
      <c r="BE225" s="183">
        <f>IF(N225="základní",J225,0)</f>
        <v>0</v>
      </c>
      <c r="BF225" s="183">
        <f>IF(N225="snížená",J225,0)</f>
        <v>0</v>
      </c>
      <c r="BG225" s="183">
        <f>IF(N225="zákl. přenesená",J225,0)</f>
        <v>0</v>
      </c>
      <c r="BH225" s="183">
        <f>IF(N225="sníž. přenesená",J225,0)</f>
        <v>0</v>
      </c>
      <c r="BI225" s="183">
        <f>IF(N225="nulová",J225,0)</f>
        <v>0</v>
      </c>
      <c r="BJ225" s="18" t="s">
        <v>146</v>
      </c>
      <c r="BK225" s="183">
        <f>ROUND(I225*H225,2)</f>
        <v>0</v>
      </c>
      <c r="BL225" s="18" t="s">
        <v>188</v>
      </c>
      <c r="BM225" s="182" t="s">
        <v>278</v>
      </c>
    </row>
    <row r="226" s="2" customFormat="1">
      <c r="A226" s="37"/>
      <c r="B226" s="38"/>
      <c r="C226" s="37"/>
      <c r="D226" s="185" t="s">
        <v>254</v>
      </c>
      <c r="E226" s="37"/>
      <c r="F226" s="218" t="s">
        <v>279</v>
      </c>
      <c r="G226" s="37"/>
      <c r="H226" s="37"/>
      <c r="I226" s="219"/>
      <c r="J226" s="37"/>
      <c r="K226" s="37"/>
      <c r="L226" s="38"/>
      <c r="M226" s="220"/>
      <c r="N226" s="221"/>
      <c r="O226" s="76"/>
      <c r="P226" s="76"/>
      <c r="Q226" s="76"/>
      <c r="R226" s="76"/>
      <c r="S226" s="76"/>
      <c r="T226" s="7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8" t="s">
        <v>254</v>
      </c>
      <c r="AU226" s="18" t="s">
        <v>146</v>
      </c>
    </row>
    <row r="227" s="2" customFormat="1" ht="24.15" customHeight="1">
      <c r="A227" s="37"/>
      <c r="B227" s="170"/>
      <c r="C227" s="208" t="s">
        <v>280</v>
      </c>
      <c r="D227" s="208" t="s">
        <v>169</v>
      </c>
      <c r="E227" s="209" t="s">
        <v>281</v>
      </c>
      <c r="F227" s="210" t="s">
        <v>282</v>
      </c>
      <c r="G227" s="211" t="s">
        <v>143</v>
      </c>
      <c r="H227" s="212">
        <v>86.670000000000002</v>
      </c>
      <c r="I227" s="213"/>
      <c r="J227" s="214">
        <f>ROUND(I227*H227,2)</f>
        <v>0</v>
      </c>
      <c r="K227" s="210" t="s">
        <v>144</v>
      </c>
      <c r="L227" s="215"/>
      <c r="M227" s="216" t="s">
        <v>1</v>
      </c>
      <c r="N227" s="217" t="s">
        <v>39</v>
      </c>
      <c r="O227" s="76"/>
      <c r="P227" s="180">
        <f>O227*H227</f>
        <v>0</v>
      </c>
      <c r="Q227" s="180">
        <v>0</v>
      </c>
      <c r="R227" s="180">
        <f>Q227*H227</f>
        <v>0</v>
      </c>
      <c r="S227" s="180">
        <v>0</v>
      </c>
      <c r="T227" s="18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82" t="s">
        <v>157</v>
      </c>
      <c r="AT227" s="182" t="s">
        <v>169</v>
      </c>
      <c r="AU227" s="182" t="s">
        <v>146</v>
      </c>
      <c r="AY227" s="18" t="s">
        <v>137</v>
      </c>
      <c r="BE227" s="183">
        <f>IF(N227="základní",J227,0)</f>
        <v>0</v>
      </c>
      <c r="BF227" s="183">
        <f>IF(N227="snížená",J227,0)</f>
        <v>0</v>
      </c>
      <c r="BG227" s="183">
        <f>IF(N227="zákl. přenesená",J227,0)</f>
        <v>0</v>
      </c>
      <c r="BH227" s="183">
        <f>IF(N227="sníž. přenesená",J227,0)</f>
        <v>0</v>
      </c>
      <c r="BI227" s="183">
        <f>IF(N227="nulová",J227,0)</f>
        <v>0</v>
      </c>
      <c r="BJ227" s="18" t="s">
        <v>146</v>
      </c>
      <c r="BK227" s="183">
        <f>ROUND(I227*H227,2)</f>
        <v>0</v>
      </c>
      <c r="BL227" s="18" t="s">
        <v>188</v>
      </c>
      <c r="BM227" s="182" t="s">
        <v>283</v>
      </c>
    </row>
    <row r="228" s="2" customFormat="1" ht="37.8" customHeight="1">
      <c r="A228" s="37"/>
      <c r="B228" s="170"/>
      <c r="C228" s="171" t="s">
        <v>218</v>
      </c>
      <c r="D228" s="171" t="s">
        <v>140</v>
      </c>
      <c r="E228" s="172" t="s">
        <v>284</v>
      </c>
      <c r="F228" s="173" t="s">
        <v>285</v>
      </c>
      <c r="G228" s="174" t="s">
        <v>155</v>
      </c>
      <c r="H228" s="175">
        <v>16</v>
      </c>
      <c r="I228" s="176"/>
      <c r="J228" s="177">
        <f>ROUND(I228*H228,2)</f>
        <v>0</v>
      </c>
      <c r="K228" s="173" t="s">
        <v>144</v>
      </c>
      <c r="L228" s="38"/>
      <c r="M228" s="178" t="s">
        <v>1</v>
      </c>
      <c r="N228" s="179" t="s">
        <v>39</v>
      </c>
      <c r="O228" s="76"/>
      <c r="P228" s="180">
        <f>O228*H228</f>
        <v>0</v>
      </c>
      <c r="Q228" s="180">
        <v>0</v>
      </c>
      <c r="R228" s="180">
        <f>Q228*H228</f>
        <v>0</v>
      </c>
      <c r="S228" s="180">
        <v>0</v>
      </c>
      <c r="T228" s="18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82" t="s">
        <v>188</v>
      </c>
      <c r="AT228" s="182" t="s">
        <v>140</v>
      </c>
      <c r="AU228" s="182" t="s">
        <v>146</v>
      </c>
      <c r="AY228" s="18" t="s">
        <v>137</v>
      </c>
      <c r="BE228" s="183">
        <f>IF(N228="základní",J228,0)</f>
        <v>0</v>
      </c>
      <c r="BF228" s="183">
        <f>IF(N228="snížená",J228,0)</f>
        <v>0</v>
      </c>
      <c r="BG228" s="183">
        <f>IF(N228="zákl. přenesená",J228,0)</f>
        <v>0</v>
      </c>
      <c r="BH228" s="183">
        <f>IF(N228="sníž. přenesená",J228,0)</f>
        <v>0</v>
      </c>
      <c r="BI228" s="183">
        <f>IF(N228="nulová",J228,0)</f>
        <v>0</v>
      </c>
      <c r="BJ228" s="18" t="s">
        <v>146</v>
      </c>
      <c r="BK228" s="183">
        <f>ROUND(I228*H228,2)</f>
        <v>0</v>
      </c>
      <c r="BL228" s="18" t="s">
        <v>188</v>
      </c>
      <c r="BM228" s="182" t="s">
        <v>286</v>
      </c>
    </row>
    <row r="229" s="2" customFormat="1">
      <c r="A229" s="37"/>
      <c r="B229" s="38"/>
      <c r="C229" s="37"/>
      <c r="D229" s="185" t="s">
        <v>254</v>
      </c>
      <c r="E229" s="37"/>
      <c r="F229" s="218" t="s">
        <v>279</v>
      </c>
      <c r="G229" s="37"/>
      <c r="H229" s="37"/>
      <c r="I229" s="219"/>
      <c r="J229" s="37"/>
      <c r="K229" s="37"/>
      <c r="L229" s="38"/>
      <c r="M229" s="220"/>
      <c r="N229" s="221"/>
      <c r="O229" s="76"/>
      <c r="P229" s="76"/>
      <c r="Q229" s="76"/>
      <c r="R229" s="76"/>
      <c r="S229" s="76"/>
      <c r="T229" s="7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8" t="s">
        <v>254</v>
      </c>
      <c r="AU229" s="18" t="s">
        <v>146</v>
      </c>
    </row>
    <row r="230" s="2" customFormat="1" ht="16.5" customHeight="1">
      <c r="A230" s="37"/>
      <c r="B230" s="170"/>
      <c r="C230" s="208" t="s">
        <v>287</v>
      </c>
      <c r="D230" s="208" t="s">
        <v>169</v>
      </c>
      <c r="E230" s="209" t="s">
        <v>288</v>
      </c>
      <c r="F230" s="210" t="s">
        <v>289</v>
      </c>
      <c r="G230" s="211" t="s">
        <v>143</v>
      </c>
      <c r="H230" s="212">
        <v>25.600000000000001</v>
      </c>
      <c r="I230" s="213"/>
      <c r="J230" s="214">
        <f>ROUND(I230*H230,2)</f>
        <v>0</v>
      </c>
      <c r="K230" s="210" t="s">
        <v>144</v>
      </c>
      <c r="L230" s="215"/>
      <c r="M230" s="216" t="s">
        <v>1</v>
      </c>
      <c r="N230" s="217" t="s">
        <v>39</v>
      </c>
      <c r="O230" s="76"/>
      <c r="P230" s="180">
        <f>O230*H230</f>
        <v>0</v>
      </c>
      <c r="Q230" s="180">
        <v>0</v>
      </c>
      <c r="R230" s="180">
        <f>Q230*H230</f>
        <v>0</v>
      </c>
      <c r="S230" s="180">
        <v>0</v>
      </c>
      <c r="T230" s="18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82" t="s">
        <v>157</v>
      </c>
      <c r="AT230" s="182" t="s">
        <v>169</v>
      </c>
      <c r="AU230" s="182" t="s">
        <v>146</v>
      </c>
      <c r="AY230" s="18" t="s">
        <v>137</v>
      </c>
      <c r="BE230" s="183">
        <f>IF(N230="základní",J230,0)</f>
        <v>0</v>
      </c>
      <c r="BF230" s="183">
        <f>IF(N230="snížená",J230,0)</f>
        <v>0</v>
      </c>
      <c r="BG230" s="183">
        <f>IF(N230="zákl. přenesená",J230,0)</f>
        <v>0</v>
      </c>
      <c r="BH230" s="183">
        <f>IF(N230="sníž. přenesená",J230,0)</f>
        <v>0</v>
      </c>
      <c r="BI230" s="183">
        <f>IF(N230="nulová",J230,0)</f>
        <v>0</v>
      </c>
      <c r="BJ230" s="18" t="s">
        <v>146</v>
      </c>
      <c r="BK230" s="183">
        <f>ROUND(I230*H230,2)</f>
        <v>0</v>
      </c>
      <c r="BL230" s="18" t="s">
        <v>188</v>
      </c>
      <c r="BM230" s="182" t="s">
        <v>290</v>
      </c>
    </row>
    <row r="231" s="2" customFormat="1" ht="16.5" customHeight="1">
      <c r="A231" s="37"/>
      <c r="B231" s="170"/>
      <c r="C231" s="171" t="s">
        <v>222</v>
      </c>
      <c r="D231" s="171" t="s">
        <v>140</v>
      </c>
      <c r="E231" s="172" t="s">
        <v>291</v>
      </c>
      <c r="F231" s="173" t="s">
        <v>292</v>
      </c>
      <c r="G231" s="174" t="s">
        <v>166</v>
      </c>
      <c r="H231" s="175">
        <v>293.60000000000002</v>
      </c>
      <c r="I231" s="176"/>
      <c r="J231" s="177">
        <f>ROUND(I231*H231,2)</f>
        <v>0</v>
      </c>
      <c r="K231" s="173" t="s">
        <v>1</v>
      </c>
      <c r="L231" s="38"/>
      <c r="M231" s="178" t="s">
        <v>1</v>
      </c>
      <c r="N231" s="179" t="s">
        <v>39</v>
      </c>
      <c r="O231" s="76"/>
      <c r="P231" s="180">
        <f>O231*H231</f>
        <v>0</v>
      </c>
      <c r="Q231" s="180">
        <v>0</v>
      </c>
      <c r="R231" s="180">
        <f>Q231*H231</f>
        <v>0</v>
      </c>
      <c r="S231" s="180">
        <v>0</v>
      </c>
      <c r="T231" s="18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82" t="s">
        <v>188</v>
      </c>
      <c r="AT231" s="182" t="s">
        <v>140</v>
      </c>
      <c r="AU231" s="182" t="s">
        <v>146</v>
      </c>
      <c r="AY231" s="18" t="s">
        <v>137</v>
      </c>
      <c r="BE231" s="183">
        <f>IF(N231="základní",J231,0)</f>
        <v>0</v>
      </c>
      <c r="BF231" s="183">
        <f>IF(N231="snížená",J231,0)</f>
        <v>0</v>
      </c>
      <c r="BG231" s="183">
        <f>IF(N231="zákl. přenesená",J231,0)</f>
        <v>0</v>
      </c>
      <c r="BH231" s="183">
        <f>IF(N231="sníž. přenesená",J231,0)</f>
        <v>0</v>
      </c>
      <c r="BI231" s="183">
        <f>IF(N231="nulová",J231,0)</f>
        <v>0</v>
      </c>
      <c r="BJ231" s="18" t="s">
        <v>146</v>
      </c>
      <c r="BK231" s="183">
        <f>ROUND(I231*H231,2)</f>
        <v>0</v>
      </c>
      <c r="BL231" s="18" t="s">
        <v>188</v>
      </c>
      <c r="BM231" s="182" t="s">
        <v>293</v>
      </c>
    </row>
    <row r="232" s="13" customFormat="1">
      <c r="A232" s="13"/>
      <c r="B232" s="184"/>
      <c r="C232" s="13"/>
      <c r="D232" s="185" t="s">
        <v>147</v>
      </c>
      <c r="E232" s="186" t="s">
        <v>1</v>
      </c>
      <c r="F232" s="187" t="s">
        <v>148</v>
      </c>
      <c r="G232" s="13"/>
      <c r="H232" s="186" t="s">
        <v>1</v>
      </c>
      <c r="I232" s="188"/>
      <c r="J232" s="13"/>
      <c r="K232" s="13"/>
      <c r="L232" s="184"/>
      <c r="M232" s="189"/>
      <c r="N232" s="190"/>
      <c r="O232" s="190"/>
      <c r="P232" s="190"/>
      <c r="Q232" s="190"/>
      <c r="R232" s="190"/>
      <c r="S232" s="190"/>
      <c r="T232" s="19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86" t="s">
        <v>147</v>
      </c>
      <c r="AU232" s="186" t="s">
        <v>146</v>
      </c>
      <c r="AV232" s="13" t="s">
        <v>80</v>
      </c>
      <c r="AW232" s="13" t="s">
        <v>30</v>
      </c>
      <c r="AX232" s="13" t="s">
        <v>73</v>
      </c>
      <c r="AY232" s="186" t="s">
        <v>137</v>
      </c>
    </row>
    <row r="233" s="14" customFormat="1">
      <c r="A233" s="14"/>
      <c r="B233" s="192"/>
      <c r="C233" s="14"/>
      <c r="D233" s="185" t="s">
        <v>147</v>
      </c>
      <c r="E233" s="193" t="s">
        <v>1</v>
      </c>
      <c r="F233" s="194" t="s">
        <v>420</v>
      </c>
      <c r="G233" s="14"/>
      <c r="H233" s="195">
        <v>173.59999999999999</v>
      </c>
      <c r="I233" s="196"/>
      <c r="J233" s="14"/>
      <c r="K233" s="14"/>
      <c r="L233" s="192"/>
      <c r="M233" s="197"/>
      <c r="N233" s="198"/>
      <c r="O233" s="198"/>
      <c r="P233" s="198"/>
      <c r="Q233" s="198"/>
      <c r="R233" s="198"/>
      <c r="S233" s="198"/>
      <c r="T233" s="19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193" t="s">
        <v>147</v>
      </c>
      <c r="AU233" s="193" t="s">
        <v>146</v>
      </c>
      <c r="AV233" s="14" t="s">
        <v>146</v>
      </c>
      <c r="AW233" s="14" t="s">
        <v>30</v>
      </c>
      <c r="AX233" s="14" t="s">
        <v>73</v>
      </c>
      <c r="AY233" s="193" t="s">
        <v>137</v>
      </c>
    </row>
    <row r="234" s="13" customFormat="1">
      <c r="A234" s="13"/>
      <c r="B234" s="184"/>
      <c r="C234" s="13"/>
      <c r="D234" s="185" t="s">
        <v>147</v>
      </c>
      <c r="E234" s="186" t="s">
        <v>1</v>
      </c>
      <c r="F234" s="187" t="s">
        <v>150</v>
      </c>
      <c r="G234" s="13"/>
      <c r="H234" s="186" t="s">
        <v>1</v>
      </c>
      <c r="I234" s="188"/>
      <c r="J234" s="13"/>
      <c r="K234" s="13"/>
      <c r="L234" s="184"/>
      <c r="M234" s="189"/>
      <c r="N234" s="190"/>
      <c r="O234" s="190"/>
      <c r="P234" s="190"/>
      <c r="Q234" s="190"/>
      <c r="R234" s="190"/>
      <c r="S234" s="190"/>
      <c r="T234" s="19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86" t="s">
        <v>147</v>
      </c>
      <c r="AU234" s="186" t="s">
        <v>146</v>
      </c>
      <c r="AV234" s="13" t="s">
        <v>80</v>
      </c>
      <c r="AW234" s="13" t="s">
        <v>30</v>
      </c>
      <c r="AX234" s="13" t="s">
        <v>73</v>
      </c>
      <c r="AY234" s="186" t="s">
        <v>137</v>
      </c>
    </row>
    <row r="235" s="14" customFormat="1">
      <c r="A235" s="14"/>
      <c r="B235" s="192"/>
      <c r="C235" s="14"/>
      <c r="D235" s="185" t="s">
        <v>147</v>
      </c>
      <c r="E235" s="193" t="s">
        <v>1</v>
      </c>
      <c r="F235" s="194" t="s">
        <v>421</v>
      </c>
      <c r="G235" s="14"/>
      <c r="H235" s="195">
        <v>120</v>
      </c>
      <c r="I235" s="196"/>
      <c r="J235" s="14"/>
      <c r="K235" s="14"/>
      <c r="L235" s="192"/>
      <c r="M235" s="197"/>
      <c r="N235" s="198"/>
      <c r="O235" s="198"/>
      <c r="P235" s="198"/>
      <c r="Q235" s="198"/>
      <c r="R235" s="198"/>
      <c r="S235" s="198"/>
      <c r="T235" s="19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193" t="s">
        <v>147</v>
      </c>
      <c r="AU235" s="193" t="s">
        <v>146</v>
      </c>
      <c r="AV235" s="14" t="s">
        <v>146</v>
      </c>
      <c r="AW235" s="14" t="s">
        <v>30</v>
      </c>
      <c r="AX235" s="14" t="s">
        <v>73</v>
      </c>
      <c r="AY235" s="193" t="s">
        <v>137</v>
      </c>
    </row>
    <row r="236" s="15" customFormat="1">
      <c r="A236" s="15"/>
      <c r="B236" s="200"/>
      <c r="C236" s="15"/>
      <c r="D236" s="185" t="s">
        <v>147</v>
      </c>
      <c r="E236" s="201" t="s">
        <v>1</v>
      </c>
      <c r="F236" s="202" t="s">
        <v>152</v>
      </c>
      <c r="G236" s="15"/>
      <c r="H236" s="203">
        <v>293.60000000000002</v>
      </c>
      <c r="I236" s="204"/>
      <c r="J236" s="15"/>
      <c r="K236" s="15"/>
      <c r="L236" s="200"/>
      <c r="M236" s="205"/>
      <c r="N236" s="206"/>
      <c r="O236" s="206"/>
      <c r="P236" s="206"/>
      <c r="Q236" s="206"/>
      <c r="R236" s="206"/>
      <c r="S236" s="206"/>
      <c r="T236" s="207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01" t="s">
        <v>147</v>
      </c>
      <c r="AU236" s="201" t="s">
        <v>146</v>
      </c>
      <c r="AV236" s="15" t="s">
        <v>145</v>
      </c>
      <c r="AW236" s="15" t="s">
        <v>30</v>
      </c>
      <c r="AX236" s="15" t="s">
        <v>80</v>
      </c>
      <c r="AY236" s="201" t="s">
        <v>137</v>
      </c>
    </row>
    <row r="237" s="2" customFormat="1" ht="16.5" customHeight="1">
      <c r="A237" s="37"/>
      <c r="B237" s="170"/>
      <c r="C237" s="171" t="s">
        <v>296</v>
      </c>
      <c r="D237" s="171" t="s">
        <v>140</v>
      </c>
      <c r="E237" s="172" t="s">
        <v>297</v>
      </c>
      <c r="F237" s="173" t="s">
        <v>298</v>
      </c>
      <c r="G237" s="174" t="s">
        <v>166</v>
      </c>
      <c r="H237" s="175">
        <v>293.60000000000002</v>
      </c>
      <c r="I237" s="176"/>
      <c r="J237" s="177">
        <f>ROUND(I237*H237,2)</f>
        <v>0</v>
      </c>
      <c r="K237" s="173" t="s">
        <v>1</v>
      </c>
      <c r="L237" s="38"/>
      <c r="M237" s="178" t="s">
        <v>1</v>
      </c>
      <c r="N237" s="179" t="s">
        <v>39</v>
      </c>
      <c r="O237" s="76"/>
      <c r="P237" s="180">
        <f>O237*H237</f>
        <v>0</v>
      </c>
      <c r="Q237" s="180">
        <v>0</v>
      </c>
      <c r="R237" s="180">
        <f>Q237*H237</f>
        <v>0</v>
      </c>
      <c r="S237" s="180">
        <v>0</v>
      </c>
      <c r="T237" s="181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82" t="s">
        <v>188</v>
      </c>
      <c r="AT237" s="182" t="s">
        <v>140</v>
      </c>
      <c r="AU237" s="182" t="s">
        <v>146</v>
      </c>
      <c r="AY237" s="18" t="s">
        <v>137</v>
      </c>
      <c r="BE237" s="183">
        <f>IF(N237="základní",J237,0)</f>
        <v>0</v>
      </c>
      <c r="BF237" s="183">
        <f>IF(N237="snížená",J237,0)</f>
        <v>0</v>
      </c>
      <c r="BG237" s="183">
        <f>IF(N237="zákl. přenesená",J237,0)</f>
        <v>0</v>
      </c>
      <c r="BH237" s="183">
        <f>IF(N237="sníž. přenesená",J237,0)</f>
        <v>0</v>
      </c>
      <c r="BI237" s="183">
        <f>IF(N237="nulová",J237,0)</f>
        <v>0</v>
      </c>
      <c r="BJ237" s="18" t="s">
        <v>146</v>
      </c>
      <c r="BK237" s="183">
        <f>ROUND(I237*H237,2)</f>
        <v>0</v>
      </c>
      <c r="BL237" s="18" t="s">
        <v>188</v>
      </c>
      <c r="BM237" s="182" t="s">
        <v>299</v>
      </c>
    </row>
    <row r="238" s="13" customFormat="1">
      <c r="A238" s="13"/>
      <c r="B238" s="184"/>
      <c r="C238" s="13"/>
      <c r="D238" s="185" t="s">
        <v>147</v>
      </c>
      <c r="E238" s="186" t="s">
        <v>1</v>
      </c>
      <c r="F238" s="187" t="s">
        <v>148</v>
      </c>
      <c r="G238" s="13"/>
      <c r="H238" s="186" t="s">
        <v>1</v>
      </c>
      <c r="I238" s="188"/>
      <c r="J238" s="13"/>
      <c r="K238" s="13"/>
      <c r="L238" s="184"/>
      <c r="M238" s="189"/>
      <c r="N238" s="190"/>
      <c r="O238" s="190"/>
      <c r="P238" s="190"/>
      <c r="Q238" s="190"/>
      <c r="R238" s="190"/>
      <c r="S238" s="190"/>
      <c r="T238" s="19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86" t="s">
        <v>147</v>
      </c>
      <c r="AU238" s="186" t="s">
        <v>146</v>
      </c>
      <c r="AV238" s="13" t="s">
        <v>80</v>
      </c>
      <c r="AW238" s="13" t="s">
        <v>30</v>
      </c>
      <c r="AX238" s="13" t="s">
        <v>73</v>
      </c>
      <c r="AY238" s="186" t="s">
        <v>137</v>
      </c>
    </row>
    <row r="239" s="14" customFormat="1">
      <c r="A239" s="14"/>
      <c r="B239" s="192"/>
      <c r="C239" s="14"/>
      <c r="D239" s="185" t="s">
        <v>147</v>
      </c>
      <c r="E239" s="193" t="s">
        <v>1</v>
      </c>
      <c r="F239" s="194" t="s">
        <v>420</v>
      </c>
      <c r="G239" s="14"/>
      <c r="H239" s="195">
        <v>173.59999999999999</v>
      </c>
      <c r="I239" s="196"/>
      <c r="J239" s="14"/>
      <c r="K239" s="14"/>
      <c r="L239" s="192"/>
      <c r="M239" s="197"/>
      <c r="N239" s="198"/>
      <c r="O239" s="198"/>
      <c r="P239" s="198"/>
      <c r="Q239" s="198"/>
      <c r="R239" s="198"/>
      <c r="S239" s="198"/>
      <c r="T239" s="19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193" t="s">
        <v>147</v>
      </c>
      <c r="AU239" s="193" t="s">
        <v>146</v>
      </c>
      <c r="AV239" s="14" t="s">
        <v>146</v>
      </c>
      <c r="AW239" s="14" t="s">
        <v>30</v>
      </c>
      <c r="AX239" s="14" t="s">
        <v>73</v>
      </c>
      <c r="AY239" s="193" t="s">
        <v>137</v>
      </c>
    </row>
    <row r="240" s="13" customFormat="1">
      <c r="A240" s="13"/>
      <c r="B240" s="184"/>
      <c r="C240" s="13"/>
      <c r="D240" s="185" t="s">
        <v>147</v>
      </c>
      <c r="E240" s="186" t="s">
        <v>1</v>
      </c>
      <c r="F240" s="187" t="s">
        <v>150</v>
      </c>
      <c r="G240" s="13"/>
      <c r="H240" s="186" t="s">
        <v>1</v>
      </c>
      <c r="I240" s="188"/>
      <c r="J240" s="13"/>
      <c r="K240" s="13"/>
      <c r="L240" s="184"/>
      <c r="M240" s="189"/>
      <c r="N240" s="190"/>
      <c r="O240" s="190"/>
      <c r="P240" s="190"/>
      <c r="Q240" s="190"/>
      <c r="R240" s="190"/>
      <c r="S240" s="190"/>
      <c r="T240" s="19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86" t="s">
        <v>147</v>
      </c>
      <c r="AU240" s="186" t="s">
        <v>146</v>
      </c>
      <c r="AV240" s="13" t="s">
        <v>80</v>
      </c>
      <c r="AW240" s="13" t="s">
        <v>30</v>
      </c>
      <c r="AX240" s="13" t="s">
        <v>73</v>
      </c>
      <c r="AY240" s="186" t="s">
        <v>137</v>
      </c>
    </row>
    <row r="241" s="14" customFormat="1">
      <c r="A241" s="14"/>
      <c r="B241" s="192"/>
      <c r="C241" s="14"/>
      <c r="D241" s="185" t="s">
        <v>147</v>
      </c>
      <c r="E241" s="193" t="s">
        <v>1</v>
      </c>
      <c r="F241" s="194" t="s">
        <v>421</v>
      </c>
      <c r="G241" s="14"/>
      <c r="H241" s="195">
        <v>120</v>
      </c>
      <c r="I241" s="196"/>
      <c r="J241" s="14"/>
      <c r="K241" s="14"/>
      <c r="L241" s="192"/>
      <c r="M241" s="197"/>
      <c r="N241" s="198"/>
      <c r="O241" s="198"/>
      <c r="P241" s="198"/>
      <c r="Q241" s="198"/>
      <c r="R241" s="198"/>
      <c r="S241" s="198"/>
      <c r="T241" s="19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193" t="s">
        <v>147</v>
      </c>
      <c r="AU241" s="193" t="s">
        <v>146</v>
      </c>
      <c r="AV241" s="14" t="s">
        <v>146</v>
      </c>
      <c r="AW241" s="14" t="s">
        <v>30</v>
      </c>
      <c r="AX241" s="14" t="s">
        <v>73</v>
      </c>
      <c r="AY241" s="193" t="s">
        <v>137</v>
      </c>
    </row>
    <row r="242" s="15" customFormat="1">
      <c r="A242" s="15"/>
      <c r="B242" s="200"/>
      <c r="C242" s="15"/>
      <c r="D242" s="185" t="s">
        <v>147</v>
      </c>
      <c r="E242" s="201" t="s">
        <v>1</v>
      </c>
      <c r="F242" s="202" t="s">
        <v>152</v>
      </c>
      <c r="G242" s="15"/>
      <c r="H242" s="203">
        <v>293.60000000000002</v>
      </c>
      <c r="I242" s="204"/>
      <c r="J242" s="15"/>
      <c r="K242" s="15"/>
      <c r="L242" s="200"/>
      <c r="M242" s="205"/>
      <c r="N242" s="206"/>
      <c r="O242" s="206"/>
      <c r="P242" s="206"/>
      <c r="Q242" s="206"/>
      <c r="R242" s="206"/>
      <c r="S242" s="206"/>
      <c r="T242" s="207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01" t="s">
        <v>147</v>
      </c>
      <c r="AU242" s="201" t="s">
        <v>146</v>
      </c>
      <c r="AV242" s="15" t="s">
        <v>145</v>
      </c>
      <c r="AW242" s="15" t="s">
        <v>30</v>
      </c>
      <c r="AX242" s="15" t="s">
        <v>80</v>
      </c>
      <c r="AY242" s="201" t="s">
        <v>137</v>
      </c>
    </row>
    <row r="243" s="2" customFormat="1" ht="24.15" customHeight="1">
      <c r="A243" s="37"/>
      <c r="B243" s="170"/>
      <c r="C243" s="171" t="s">
        <v>300</v>
      </c>
      <c r="D243" s="171" t="s">
        <v>140</v>
      </c>
      <c r="E243" s="172" t="s">
        <v>301</v>
      </c>
      <c r="F243" s="173" t="s">
        <v>302</v>
      </c>
      <c r="G243" s="174" t="s">
        <v>303</v>
      </c>
      <c r="H243" s="175">
        <v>1</v>
      </c>
      <c r="I243" s="176"/>
      <c r="J243" s="177">
        <f>ROUND(I243*H243,2)</f>
        <v>0</v>
      </c>
      <c r="K243" s="173" t="s">
        <v>1</v>
      </c>
      <c r="L243" s="38"/>
      <c r="M243" s="178" t="s">
        <v>1</v>
      </c>
      <c r="N243" s="179" t="s">
        <v>39</v>
      </c>
      <c r="O243" s="76"/>
      <c r="P243" s="180">
        <f>O243*H243</f>
        <v>0</v>
      </c>
      <c r="Q243" s="180">
        <v>0</v>
      </c>
      <c r="R243" s="180">
        <f>Q243*H243</f>
        <v>0</v>
      </c>
      <c r="S243" s="180">
        <v>0</v>
      </c>
      <c r="T243" s="181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82" t="s">
        <v>188</v>
      </c>
      <c r="AT243" s="182" t="s">
        <v>140</v>
      </c>
      <c r="AU243" s="182" t="s">
        <v>146</v>
      </c>
      <c r="AY243" s="18" t="s">
        <v>137</v>
      </c>
      <c r="BE243" s="183">
        <f>IF(N243="základní",J243,0)</f>
        <v>0</v>
      </c>
      <c r="BF243" s="183">
        <f>IF(N243="snížená",J243,0)</f>
        <v>0</v>
      </c>
      <c r="BG243" s="183">
        <f>IF(N243="zákl. přenesená",J243,0)</f>
        <v>0</v>
      </c>
      <c r="BH243" s="183">
        <f>IF(N243="sníž. přenesená",J243,0)</f>
        <v>0</v>
      </c>
      <c r="BI243" s="183">
        <f>IF(N243="nulová",J243,0)</f>
        <v>0</v>
      </c>
      <c r="BJ243" s="18" t="s">
        <v>146</v>
      </c>
      <c r="BK243" s="183">
        <f>ROUND(I243*H243,2)</f>
        <v>0</v>
      </c>
      <c r="BL243" s="18" t="s">
        <v>188</v>
      </c>
      <c r="BM243" s="182" t="s">
        <v>432</v>
      </c>
    </row>
    <row r="244" s="2" customFormat="1" ht="37.8" customHeight="1">
      <c r="A244" s="37"/>
      <c r="B244" s="170"/>
      <c r="C244" s="171" t="s">
        <v>157</v>
      </c>
      <c r="D244" s="171" t="s">
        <v>140</v>
      </c>
      <c r="E244" s="172" t="s">
        <v>305</v>
      </c>
      <c r="F244" s="173" t="s">
        <v>306</v>
      </c>
      <c r="G244" s="174" t="s">
        <v>155</v>
      </c>
      <c r="H244" s="175">
        <v>32</v>
      </c>
      <c r="I244" s="176"/>
      <c r="J244" s="177">
        <f>ROUND(I244*H244,2)</f>
        <v>0</v>
      </c>
      <c r="K244" s="173" t="s">
        <v>144</v>
      </c>
      <c r="L244" s="38"/>
      <c r="M244" s="178" t="s">
        <v>1</v>
      </c>
      <c r="N244" s="179" t="s">
        <v>39</v>
      </c>
      <c r="O244" s="76"/>
      <c r="P244" s="180">
        <f>O244*H244</f>
        <v>0</v>
      </c>
      <c r="Q244" s="180">
        <v>0</v>
      </c>
      <c r="R244" s="180">
        <f>Q244*H244</f>
        <v>0</v>
      </c>
      <c r="S244" s="180">
        <v>0</v>
      </c>
      <c r="T244" s="18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82" t="s">
        <v>188</v>
      </c>
      <c r="AT244" s="182" t="s">
        <v>140</v>
      </c>
      <c r="AU244" s="182" t="s">
        <v>146</v>
      </c>
      <c r="AY244" s="18" t="s">
        <v>137</v>
      </c>
      <c r="BE244" s="183">
        <f>IF(N244="základní",J244,0)</f>
        <v>0</v>
      </c>
      <c r="BF244" s="183">
        <f>IF(N244="snížená",J244,0)</f>
        <v>0</v>
      </c>
      <c r="BG244" s="183">
        <f>IF(N244="zákl. přenesená",J244,0)</f>
        <v>0</v>
      </c>
      <c r="BH244" s="183">
        <f>IF(N244="sníž. přenesená",J244,0)</f>
        <v>0</v>
      </c>
      <c r="BI244" s="183">
        <f>IF(N244="nulová",J244,0)</f>
        <v>0</v>
      </c>
      <c r="BJ244" s="18" t="s">
        <v>146</v>
      </c>
      <c r="BK244" s="183">
        <f>ROUND(I244*H244,2)</f>
        <v>0</v>
      </c>
      <c r="BL244" s="18" t="s">
        <v>188</v>
      </c>
      <c r="BM244" s="182" t="s">
        <v>307</v>
      </c>
    </row>
    <row r="245" s="14" customFormat="1">
      <c r="A245" s="14"/>
      <c r="B245" s="192"/>
      <c r="C245" s="14"/>
      <c r="D245" s="185" t="s">
        <v>147</v>
      </c>
      <c r="E245" s="193" t="s">
        <v>1</v>
      </c>
      <c r="F245" s="194" t="s">
        <v>419</v>
      </c>
      <c r="G245" s="14"/>
      <c r="H245" s="195">
        <v>32</v>
      </c>
      <c r="I245" s="196"/>
      <c r="J245" s="14"/>
      <c r="K245" s="14"/>
      <c r="L245" s="192"/>
      <c r="M245" s="197"/>
      <c r="N245" s="198"/>
      <c r="O245" s="198"/>
      <c r="P245" s="198"/>
      <c r="Q245" s="198"/>
      <c r="R245" s="198"/>
      <c r="S245" s="198"/>
      <c r="T245" s="19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193" t="s">
        <v>147</v>
      </c>
      <c r="AU245" s="193" t="s">
        <v>146</v>
      </c>
      <c r="AV245" s="14" t="s">
        <v>146</v>
      </c>
      <c r="AW245" s="14" t="s">
        <v>30</v>
      </c>
      <c r="AX245" s="14" t="s">
        <v>73</v>
      </c>
      <c r="AY245" s="193" t="s">
        <v>137</v>
      </c>
    </row>
    <row r="246" s="15" customFormat="1">
      <c r="A246" s="15"/>
      <c r="B246" s="200"/>
      <c r="C246" s="15"/>
      <c r="D246" s="185" t="s">
        <v>147</v>
      </c>
      <c r="E246" s="201" t="s">
        <v>1</v>
      </c>
      <c r="F246" s="202" t="s">
        <v>152</v>
      </c>
      <c r="G246" s="15"/>
      <c r="H246" s="203">
        <v>32</v>
      </c>
      <c r="I246" s="204"/>
      <c r="J246" s="15"/>
      <c r="K246" s="15"/>
      <c r="L246" s="200"/>
      <c r="M246" s="205"/>
      <c r="N246" s="206"/>
      <c r="O246" s="206"/>
      <c r="P246" s="206"/>
      <c r="Q246" s="206"/>
      <c r="R246" s="206"/>
      <c r="S246" s="206"/>
      <c r="T246" s="207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01" t="s">
        <v>147</v>
      </c>
      <c r="AU246" s="201" t="s">
        <v>146</v>
      </c>
      <c r="AV246" s="15" t="s">
        <v>145</v>
      </c>
      <c r="AW246" s="15" t="s">
        <v>30</v>
      </c>
      <c r="AX246" s="15" t="s">
        <v>80</v>
      </c>
      <c r="AY246" s="201" t="s">
        <v>137</v>
      </c>
    </row>
    <row r="247" s="2" customFormat="1" ht="44.25" customHeight="1">
      <c r="A247" s="37"/>
      <c r="B247" s="170"/>
      <c r="C247" s="171" t="s">
        <v>308</v>
      </c>
      <c r="D247" s="171" t="s">
        <v>140</v>
      </c>
      <c r="E247" s="172" t="s">
        <v>309</v>
      </c>
      <c r="F247" s="173" t="s">
        <v>310</v>
      </c>
      <c r="G247" s="174" t="s">
        <v>155</v>
      </c>
      <c r="H247" s="175">
        <v>28</v>
      </c>
      <c r="I247" s="176"/>
      <c r="J247" s="177">
        <f>ROUND(I247*H247,2)</f>
        <v>0</v>
      </c>
      <c r="K247" s="173" t="s">
        <v>144</v>
      </c>
      <c r="L247" s="38"/>
      <c r="M247" s="178" t="s">
        <v>1</v>
      </c>
      <c r="N247" s="179" t="s">
        <v>39</v>
      </c>
      <c r="O247" s="76"/>
      <c r="P247" s="180">
        <f>O247*H247</f>
        <v>0</v>
      </c>
      <c r="Q247" s="180">
        <v>0</v>
      </c>
      <c r="R247" s="180">
        <f>Q247*H247</f>
        <v>0</v>
      </c>
      <c r="S247" s="180">
        <v>0</v>
      </c>
      <c r="T247" s="18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82" t="s">
        <v>188</v>
      </c>
      <c r="AT247" s="182" t="s">
        <v>140</v>
      </c>
      <c r="AU247" s="182" t="s">
        <v>146</v>
      </c>
      <c r="AY247" s="18" t="s">
        <v>137</v>
      </c>
      <c r="BE247" s="183">
        <f>IF(N247="základní",J247,0)</f>
        <v>0</v>
      </c>
      <c r="BF247" s="183">
        <f>IF(N247="snížená",J247,0)</f>
        <v>0</v>
      </c>
      <c r="BG247" s="183">
        <f>IF(N247="zákl. přenesená",J247,0)</f>
        <v>0</v>
      </c>
      <c r="BH247" s="183">
        <f>IF(N247="sníž. přenesená",J247,0)</f>
        <v>0</v>
      </c>
      <c r="BI247" s="183">
        <f>IF(N247="nulová",J247,0)</f>
        <v>0</v>
      </c>
      <c r="BJ247" s="18" t="s">
        <v>146</v>
      </c>
      <c r="BK247" s="183">
        <f>ROUND(I247*H247,2)</f>
        <v>0</v>
      </c>
      <c r="BL247" s="18" t="s">
        <v>188</v>
      </c>
      <c r="BM247" s="182" t="s">
        <v>311</v>
      </c>
    </row>
    <row r="248" s="2" customFormat="1" ht="21.75" customHeight="1">
      <c r="A248" s="37"/>
      <c r="B248" s="170"/>
      <c r="C248" s="208" t="s">
        <v>234</v>
      </c>
      <c r="D248" s="208" t="s">
        <v>169</v>
      </c>
      <c r="E248" s="209" t="s">
        <v>312</v>
      </c>
      <c r="F248" s="210" t="s">
        <v>313</v>
      </c>
      <c r="G248" s="211" t="s">
        <v>166</v>
      </c>
      <c r="H248" s="212">
        <v>77</v>
      </c>
      <c r="I248" s="213"/>
      <c r="J248" s="214">
        <f>ROUND(I248*H248,2)</f>
        <v>0</v>
      </c>
      <c r="K248" s="210" t="s">
        <v>144</v>
      </c>
      <c r="L248" s="215"/>
      <c r="M248" s="216" t="s">
        <v>1</v>
      </c>
      <c r="N248" s="217" t="s">
        <v>39</v>
      </c>
      <c r="O248" s="76"/>
      <c r="P248" s="180">
        <f>O248*H248</f>
        <v>0</v>
      </c>
      <c r="Q248" s="180">
        <v>0</v>
      </c>
      <c r="R248" s="180">
        <f>Q248*H248</f>
        <v>0</v>
      </c>
      <c r="S248" s="180">
        <v>0</v>
      </c>
      <c r="T248" s="18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82" t="s">
        <v>157</v>
      </c>
      <c r="AT248" s="182" t="s">
        <v>169</v>
      </c>
      <c r="AU248" s="182" t="s">
        <v>146</v>
      </c>
      <c r="AY248" s="18" t="s">
        <v>137</v>
      </c>
      <c r="BE248" s="183">
        <f>IF(N248="základní",J248,0)</f>
        <v>0</v>
      </c>
      <c r="BF248" s="183">
        <f>IF(N248="snížená",J248,0)</f>
        <v>0</v>
      </c>
      <c r="BG248" s="183">
        <f>IF(N248="zákl. přenesená",J248,0)</f>
        <v>0</v>
      </c>
      <c r="BH248" s="183">
        <f>IF(N248="sníž. přenesená",J248,0)</f>
        <v>0</v>
      </c>
      <c r="BI248" s="183">
        <f>IF(N248="nulová",J248,0)</f>
        <v>0</v>
      </c>
      <c r="BJ248" s="18" t="s">
        <v>146</v>
      </c>
      <c r="BK248" s="183">
        <f>ROUND(I248*H248,2)</f>
        <v>0</v>
      </c>
      <c r="BL248" s="18" t="s">
        <v>188</v>
      </c>
      <c r="BM248" s="182" t="s">
        <v>314</v>
      </c>
    </row>
    <row r="249" s="14" customFormat="1">
      <c r="A249" s="14"/>
      <c r="B249" s="192"/>
      <c r="C249" s="14"/>
      <c r="D249" s="185" t="s">
        <v>147</v>
      </c>
      <c r="E249" s="193" t="s">
        <v>1</v>
      </c>
      <c r="F249" s="194" t="s">
        <v>423</v>
      </c>
      <c r="G249" s="14"/>
      <c r="H249" s="195">
        <v>49</v>
      </c>
      <c r="I249" s="196"/>
      <c r="J249" s="14"/>
      <c r="K249" s="14"/>
      <c r="L249" s="192"/>
      <c r="M249" s="197"/>
      <c r="N249" s="198"/>
      <c r="O249" s="198"/>
      <c r="P249" s="198"/>
      <c r="Q249" s="198"/>
      <c r="R249" s="198"/>
      <c r="S249" s="198"/>
      <c r="T249" s="19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193" t="s">
        <v>147</v>
      </c>
      <c r="AU249" s="193" t="s">
        <v>146</v>
      </c>
      <c r="AV249" s="14" t="s">
        <v>146</v>
      </c>
      <c r="AW249" s="14" t="s">
        <v>30</v>
      </c>
      <c r="AX249" s="14" t="s">
        <v>73</v>
      </c>
      <c r="AY249" s="193" t="s">
        <v>137</v>
      </c>
    </row>
    <row r="250" s="14" customFormat="1">
      <c r="A250" s="14"/>
      <c r="B250" s="192"/>
      <c r="C250" s="14"/>
      <c r="D250" s="185" t="s">
        <v>147</v>
      </c>
      <c r="E250" s="193" t="s">
        <v>1</v>
      </c>
      <c r="F250" s="194" t="s">
        <v>424</v>
      </c>
      <c r="G250" s="14"/>
      <c r="H250" s="195">
        <v>28</v>
      </c>
      <c r="I250" s="196"/>
      <c r="J250" s="14"/>
      <c r="K250" s="14"/>
      <c r="L250" s="192"/>
      <c r="M250" s="197"/>
      <c r="N250" s="198"/>
      <c r="O250" s="198"/>
      <c r="P250" s="198"/>
      <c r="Q250" s="198"/>
      <c r="R250" s="198"/>
      <c r="S250" s="198"/>
      <c r="T250" s="19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193" t="s">
        <v>147</v>
      </c>
      <c r="AU250" s="193" t="s">
        <v>146</v>
      </c>
      <c r="AV250" s="14" t="s">
        <v>146</v>
      </c>
      <c r="AW250" s="14" t="s">
        <v>30</v>
      </c>
      <c r="AX250" s="14" t="s">
        <v>73</v>
      </c>
      <c r="AY250" s="193" t="s">
        <v>137</v>
      </c>
    </row>
    <row r="251" s="15" customFormat="1">
      <c r="A251" s="15"/>
      <c r="B251" s="200"/>
      <c r="C251" s="15"/>
      <c r="D251" s="185" t="s">
        <v>147</v>
      </c>
      <c r="E251" s="201" t="s">
        <v>1</v>
      </c>
      <c r="F251" s="202" t="s">
        <v>152</v>
      </c>
      <c r="G251" s="15"/>
      <c r="H251" s="203">
        <v>77</v>
      </c>
      <c r="I251" s="204"/>
      <c r="J251" s="15"/>
      <c r="K251" s="15"/>
      <c r="L251" s="200"/>
      <c r="M251" s="205"/>
      <c r="N251" s="206"/>
      <c r="O251" s="206"/>
      <c r="P251" s="206"/>
      <c r="Q251" s="206"/>
      <c r="R251" s="206"/>
      <c r="S251" s="206"/>
      <c r="T251" s="207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01" t="s">
        <v>147</v>
      </c>
      <c r="AU251" s="201" t="s">
        <v>146</v>
      </c>
      <c r="AV251" s="15" t="s">
        <v>145</v>
      </c>
      <c r="AW251" s="15" t="s">
        <v>30</v>
      </c>
      <c r="AX251" s="15" t="s">
        <v>80</v>
      </c>
      <c r="AY251" s="201" t="s">
        <v>137</v>
      </c>
    </row>
    <row r="252" s="2" customFormat="1" ht="16.5" customHeight="1">
      <c r="A252" s="37"/>
      <c r="B252" s="170"/>
      <c r="C252" s="208" t="s">
        <v>317</v>
      </c>
      <c r="D252" s="208" t="s">
        <v>169</v>
      </c>
      <c r="E252" s="209" t="s">
        <v>318</v>
      </c>
      <c r="F252" s="210" t="s">
        <v>319</v>
      </c>
      <c r="G252" s="211" t="s">
        <v>247</v>
      </c>
      <c r="H252" s="212">
        <v>60</v>
      </c>
      <c r="I252" s="213"/>
      <c r="J252" s="214">
        <f>ROUND(I252*H252,2)</f>
        <v>0</v>
      </c>
      <c r="K252" s="210" t="s">
        <v>144</v>
      </c>
      <c r="L252" s="215"/>
      <c r="M252" s="216" t="s">
        <v>1</v>
      </c>
      <c r="N252" s="217" t="s">
        <v>39</v>
      </c>
      <c r="O252" s="76"/>
      <c r="P252" s="180">
        <f>O252*H252</f>
        <v>0</v>
      </c>
      <c r="Q252" s="180">
        <v>0</v>
      </c>
      <c r="R252" s="180">
        <f>Q252*H252</f>
        <v>0</v>
      </c>
      <c r="S252" s="180">
        <v>0</v>
      </c>
      <c r="T252" s="18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82" t="s">
        <v>157</v>
      </c>
      <c r="AT252" s="182" t="s">
        <v>169</v>
      </c>
      <c r="AU252" s="182" t="s">
        <v>146</v>
      </c>
      <c r="AY252" s="18" t="s">
        <v>137</v>
      </c>
      <c r="BE252" s="183">
        <f>IF(N252="základní",J252,0)</f>
        <v>0</v>
      </c>
      <c r="BF252" s="183">
        <f>IF(N252="snížená",J252,0)</f>
        <v>0</v>
      </c>
      <c r="BG252" s="183">
        <f>IF(N252="zákl. přenesená",J252,0)</f>
        <v>0</v>
      </c>
      <c r="BH252" s="183">
        <f>IF(N252="sníž. přenesená",J252,0)</f>
        <v>0</v>
      </c>
      <c r="BI252" s="183">
        <f>IF(N252="nulová",J252,0)</f>
        <v>0</v>
      </c>
      <c r="BJ252" s="18" t="s">
        <v>146</v>
      </c>
      <c r="BK252" s="183">
        <f>ROUND(I252*H252,2)</f>
        <v>0</v>
      </c>
      <c r="BL252" s="18" t="s">
        <v>188</v>
      </c>
      <c r="BM252" s="182" t="s">
        <v>320</v>
      </c>
    </row>
    <row r="253" s="14" customFormat="1">
      <c r="A253" s="14"/>
      <c r="B253" s="192"/>
      <c r="C253" s="14"/>
      <c r="D253" s="185" t="s">
        <v>147</v>
      </c>
      <c r="E253" s="193" t="s">
        <v>1</v>
      </c>
      <c r="F253" s="194" t="s">
        <v>425</v>
      </c>
      <c r="G253" s="14"/>
      <c r="H253" s="195">
        <v>60</v>
      </c>
      <c r="I253" s="196"/>
      <c r="J253" s="14"/>
      <c r="K253" s="14"/>
      <c r="L253" s="192"/>
      <c r="M253" s="197"/>
      <c r="N253" s="198"/>
      <c r="O253" s="198"/>
      <c r="P253" s="198"/>
      <c r="Q253" s="198"/>
      <c r="R253" s="198"/>
      <c r="S253" s="198"/>
      <c r="T253" s="19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193" t="s">
        <v>147</v>
      </c>
      <c r="AU253" s="193" t="s">
        <v>146</v>
      </c>
      <c r="AV253" s="14" t="s">
        <v>146</v>
      </c>
      <c r="AW253" s="14" t="s">
        <v>30</v>
      </c>
      <c r="AX253" s="14" t="s">
        <v>73</v>
      </c>
      <c r="AY253" s="193" t="s">
        <v>137</v>
      </c>
    </row>
    <row r="254" s="15" customFormat="1">
      <c r="A254" s="15"/>
      <c r="B254" s="200"/>
      <c r="C254" s="15"/>
      <c r="D254" s="185" t="s">
        <v>147</v>
      </c>
      <c r="E254" s="201" t="s">
        <v>1</v>
      </c>
      <c r="F254" s="202" t="s">
        <v>152</v>
      </c>
      <c r="G254" s="15"/>
      <c r="H254" s="203">
        <v>60</v>
      </c>
      <c r="I254" s="204"/>
      <c r="J254" s="15"/>
      <c r="K254" s="15"/>
      <c r="L254" s="200"/>
      <c r="M254" s="205"/>
      <c r="N254" s="206"/>
      <c r="O254" s="206"/>
      <c r="P254" s="206"/>
      <c r="Q254" s="206"/>
      <c r="R254" s="206"/>
      <c r="S254" s="206"/>
      <c r="T254" s="207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01" t="s">
        <v>147</v>
      </c>
      <c r="AU254" s="201" t="s">
        <v>146</v>
      </c>
      <c r="AV254" s="15" t="s">
        <v>145</v>
      </c>
      <c r="AW254" s="15" t="s">
        <v>30</v>
      </c>
      <c r="AX254" s="15" t="s">
        <v>80</v>
      </c>
      <c r="AY254" s="201" t="s">
        <v>137</v>
      </c>
    </row>
    <row r="255" s="2" customFormat="1" ht="49.05" customHeight="1">
      <c r="A255" s="37"/>
      <c r="B255" s="170"/>
      <c r="C255" s="171" t="s">
        <v>238</v>
      </c>
      <c r="D255" s="171" t="s">
        <v>140</v>
      </c>
      <c r="E255" s="172" t="s">
        <v>322</v>
      </c>
      <c r="F255" s="173" t="s">
        <v>323</v>
      </c>
      <c r="G255" s="174" t="s">
        <v>210</v>
      </c>
      <c r="H255" s="175">
        <v>3.5449999999999999</v>
      </c>
      <c r="I255" s="176"/>
      <c r="J255" s="177">
        <f>ROUND(I255*H255,2)</f>
        <v>0</v>
      </c>
      <c r="K255" s="173" t="s">
        <v>144</v>
      </c>
      <c r="L255" s="38"/>
      <c r="M255" s="178" t="s">
        <v>1</v>
      </c>
      <c r="N255" s="179" t="s">
        <v>39</v>
      </c>
      <c r="O255" s="76"/>
      <c r="P255" s="180">
        <f>O255*H255</f>
        <v>0</v>
      </c>
      <c r="Q255" s="180">
        <v>0</v>
      </c>
      <c r="R255" s="180">
        <f>Q255*H255</f>
        <v>0</v>
      </c>
      <c r="S255" s="180">
        <v>0</v>
      </c>
      <c r="T255" s="181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82" t="s">
        <v>188</v>
      </c>
      <c r="AT255" s="182" t="s">
        <v>140</v>
      </c>
      <c r="AU255" s="182" t="s">
        <v>146</v>
      </c>
      <c r="AY255" s="18" t="s">
        <v>137</v>
      </c>
      <c r="BE255" s="183">
        <f>IF(N255="základní",J255,0)</f>
        <v>0</v>
      </c>
      <c r="BF255" s="183">
        <f>IF(N255="snížená",J255,0)</f>
        <v>0</v>
      </c>
      <c r="BG255" s="183">
        <f>IF(N255="zákl. přenesená",J255,0)</f>
        <v>0</v>
      </c>
      <c r="BH255" s="183">
        <f>IF(N255="sníž. přenesená",J255,0)</f>
        <v>0</v>
      </c>
      <c r="BI255" s="183">
        <f>IF(N255="nulová",J255,0)</f>
        <v>0</v>
      </c>
      <c r="BJ255" s="18" t="s">
        <v>146</v>
      </c>
      <c r="BK255" s="183">
        <f>ROUND(I255*H255,2)</f>
        <v>0</v>
      </c>
      <c r="BL255" s="18" t="s">
        <v>188</v>
      </c>
      <c r="BM255" s="182" t="s">
        <v>324</v>
      </c>
    </row>
    <row r="256" s="2" customFormat="1" ht="49.05" customHeight="1">
      <c r="A256" s="37"/>
      <c r="B256" s="170"/>
      <c r="C256" s="171" t="s">
        <v>325</v>
      </c>
      <c r="D256" s="171" t="s">
        <v>140</v>
      </c>
      <c r="E256" s="172" t="s">
        <v>326</v>
      </c>
      <c r="F256" s="173" t="s">
        <v>327</v>
      </c>
      <c r="G256" s="174" t="s">
        <v>210</v>
      </c>
      <c r="H256" s="175">
        <v>3.5449999999999999</v>
      </c>
      <c r="I256" s="176"/>
      <c r="J256" s="177">
        <f>ROUND(I256*H256,2)</f>
        <v>0</v>
      </c>
      <c r="K256" s="173" t="s">
        <v>144</v>
      </c>
      <c r="L256" s="38"/>
      <c r="M256" s="178" t="s">
        <v>1</v>
      </c>
      <c r="N256" s="179" t="s">
        <v>39</v>
      </c>
      <c r="O256" s="76"/>
      <c r="P256" s="180">
        <f>O256*H256</f>
        <v>0</v>
      </c>
      <c r="Q256" s="180">
        <v>0</v>
      </c>
      <c r="R256" s="180">
        <f>Q256*H256</f>
        <v>0</v>
      </c>
      <c r="S256" s="180">
        <v>0</v>
      </c>
      <c r="T256" s="18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82" t="s">
        <v>188</v>
      </c>
      <c r="AT256" s="182" t="s">
        <v>140</v>
      </c>
      <c r="AU256" s="182" t="s">
        <v>146</v>
      </c>
      <c r="AY256" s="18" t="s">
        <v>137</v>
      </c>
      <c r="BE256" s="183">
        <f>IF(N256="základní",J256,0)</f>
        <v>0</v>
      </c>
      <c r="BF256" s="183">
        <f>IF(N256="snížená",J256,0)</f>
        <v>0</v>
      </c>
      <c r="BG256" s="183">
        <f>IF(N256="zákl. přenesená",J256,0)</f>
        <v>0</v>
      </c>
      <c r="BH256" s="183">
        <f>IF(N256="sníž. přenesená",J256,0)</f>
        <v>0</v>
      </c>
      <c r="BI256" s="183">
        <f>IF(N256="nulová",J256,0)</f>
        <v>0</v>
      </c>
      <c r="BJ256" s="18" t="s">
        <v>146</v>
      </c>
      <c r="BK256" s="183">
        <f>ROUND(I256*H256,2)</f>
        <v>0</v>
      </c>
      <c r="BL256" s="18" t="s">
        <v>188</v>
      </c>
      <c r="BM256" s="182" t="s">
        <v>328</v>
      </c>
    </row>
    <row r="257" s="12" customFormat="1" ht="22.8" customHeight="1">
      <c r="A257" s="12"/>
      <c r="B257" s="157"/>
      <c r="C257" s="12"/>
      <c r="D257" s="158" t="s">
        <v>72</v>
      </c>
      <c r="E257" s="168" t="s">
        <v>329</v>
      </c>
      <c r="F257" s="168" t="s">
        <v>330</v>
      </c>
      <c r="G257" s="12"/>
      <c r="H257" s="12"/>
      <c r="I257" s="160"/>
      <c r="J257" s="169">
        <f>BK257</f>
        <v>0</v>
      </c>
      <c r="K257" s="12"/>
      <c r="L257" s="157"/>
      <c r="M257" s="162"/>
      <c r="N257" s="163"/>
      <c r="O257" s="163"/>
      <c r="P257" s="164">
        <f>SUM(P258:P272)</f>
        <v>0</v>
      </c>
      <c r="Q257" s="163"/>
      <c r="R257" s="164">
        <f>SUM(R258:R272)</f>
        <v>0</v>
      </c>
      <c r="S257" s="163"/>
      <c r="T257" s="165">
        <f>SUM(T258:T272)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158" t="s">
        <v>146</v>
      </c>
      <c r="AT257" s="166" t="s">
        <v>72</v>
      </c>
      <c r="AU257" s="166" t="s">
        <v>80</v>
      </c>
      <c r="AY257" s="158" t="s">
        <v>137</v>
      </c>
      <c r="BK257" s="167">
        <f>SUM(BK258:BK272)</f>
        <v>0</v>
      </c>
    </row>
    <row r="258" s="2" customFormat="1" ht="37.8" customHeight="1">
      <c r="A258" s="37"/>
      <c r="B258" s="170"/>
      <c r="C258" s="171" t="s">
        <v>242</v>
      </c>
      <c r="D258" s="171" t="s">
        <v>140</v>
      </c>
      <c r="E258" s="172" t="s">
        <v>331</v>
      </c>
      <c r="F258" s="173" t="s">
        <v>332</v>
      </c>
      <c r="G258" s="174" t="s">
        <v>143</v>
      </c>
      <c r="H258" s="175">
        <v>45.485999999999997</v>
      </c>
      <c r="I258" s="176"/>
      <c r="J258" s="177">
        <f>ROUND(I258*H258,2)</f>
        <v>0</v>
      </c>
      <c r="K258" s="173" t="s">
        <v>144</v>
      </c>
      <c r="L258" s="38"/>
      <c r="M258" s="178" t="s">
        <v>1</v>
      </c>
      <c r="N258" s="179" t="s">
        <v>39</v>
      </c>
      <c r="O258" s="76"/>
      <c r="P258" s="180">
        <f>O258*H258</f>
        <v>0</v>
      </c>
      <c r="Q258" s="180">
        <v>0</v>
      </c>
      <c r="R258" s="180">
        <f>Q258*H258</f>
        <v>0</v>
      </c>
      <c r="S258" s="180">
        <v>0</v>
      </c>
      <c r="T258" s="18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82" t="s">
        <v>188</v>
      </c>
      <c r="AT258" s="182" t="s">
        <v>140</v>
      </c>
      <c r="AU258" s="182" t="s">
        <v>146</v>
      </c>
      <c r="AY258" s="18" t="s">
        <v>137</v>
      </c>
      <c r="BE258" s="183">
        <f>IF(N258="základní",J258,0)</f>
        <v>0</v>
      </c>
      <c r="BF258" s="183">
        <f>IF(N258="snížená",J258,0)</f>
        <v>0</v>
      </c>
      <c r="BG258" s="183">
        <f>IF(N258="zákl. přenesená",J258,0)</f>
        <v>0</v>
      </c>
      <c r="BH258" s="183">
        <f>IF(N258="sníž. přenesená",J258,0)</f>
        <v>0</v>
      </c>
      <c r="BI258" s="183">
        <f>IF(N258="nulová",J258,0)</f>
        <v>0</v>
      </c>
      <c r="BJ258" s="18" t="s">
        <v>146</v>
      </c>
      <c r="BK258" s="183">
        <f>ROUND(I258*H258,2)</f>
        <v>0</v>
      </c>
      <c r="BL258" s="18" t="s">
        <v>188</v>
      </c>
      <c r="BM258" s="182" t="s">
        <v>333</v>
      </c>
    </row>
    <row r="259" s="2" customFormat="1">
      <c r="A259" s="37"/>
      <c r="B259" s="38"/>
      <c r="C259" s="37"/>
      <c r="D259" s="185" t="s">
        <v>254</v>
      </c>
      <c r="E259" s="37"/>
      <c r="F259" s="218" t="s">
        <v>334</v>
      </c>
      <c r="G259" s="37"/>
      <c r="H259" s="37"/>
      <c r="I259" s="219"/>
      <c r="J259" s="37"/>
      <c r="K259" s="37"/>
      <c r="L259" s="38"/>
      <c r="M259" s="220"/>
      <c r="N259" s="221"/>
      <c r="O259" s="76"/>
      <c r="P259" s="76"/>
      <c r="Q259" s="76"/>
      <c r="R259" s="76"/>
      <c r="S259" s="76"/>
      <c r="T259" s="7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8" t="s">
        <v>254</v>
      </c>
      <c r="AU259" s="18" t="s">
        <v>146</v>
      </c>
    </row>
    <row r="260" s="13" customFormat="1">
      <c r="A260" s="13"/>
      <c r="B260" s="184"/>
      <c r="C260" s="13"/>
      <c r="D260" s="185" t="s">
        <v>147</v>
      </c>
      <c r="E260" s="186" t="s">
        <v>1</v>
      </c>
      <c r="F260" s="187" t="s">
        <v>156</v>
      </c>
      <c r="G260" s="13"/>
      <c r="H260" s="186" t="s">
        <v>1</v>
      </c>
      <c r="I260" s="188"/>
      <c r="J260" s="13"/>
      <c r="K260" s="13"/>
      <c r="L260" s="184"/>
      <c r="M260" s="189"/>
      <c r="N260" s="190"/>
      <c r="O260" s="190"/>
      <c r="P260" s="190"/>
      <c r="Q260" s="190"/>
      <c r="R260" s="190"/>
      <c r="S260" s="190"/>
      <c r="T260" s="19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86" t="s">
        <v>147</v>
      </c>
      <c r="AU260" s="186" t="s">
        <v>146</v>
      </c>
      <c r="AV260" s="13" t="s">
        <v>80</v>
      </c>
      <c r="AW260" s="13" t="s">
        <v>30</v>
      </c>
      <c r="AX260" s="13" t="s">
        <v>73</v>
      </c>
      <c r="AY260" s="186" t="s">
        <v>137</v>
      </c>
    </row>
    <row r="261" s="13" customFormat="1">
      <c r="A261" s="13"/>
      <c r="B261" s="184"/>
      <c r="C261" s="13"/>
      <c r="D261" s="185" t="s">
        <v>147</v>
      </c>
      <c r="E261" s="186" t="s">
        <v>1</v>
      </c>
      <c r="F261" s="187" t="s">
        <v>148</v>
      </c>
      <c r="G261" s="13"/>
      <c r="H261" s="186" t="s">
        <v>1</v>
      </c>
      <c r="I261" s="188"/>
      <c r="J261" s="13"/>
      <c r="K261" s="13"/>
      <c r="L261" s="184"/>
      <c r="M261" s="189"/>
      <c r="N261" s="190"/>
      <c r="O261" s="190"/>
      <c r="P261" s="190"/>
      <c r="Q261" s="190"/>
      <c r="R261" s="190"/>
      <c r="S261" s="190"/>
      <c r="T261" s="19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86" t="s">
        <v>147</v>
      </c>
      <c r="AU261" s="186" t="s">
        <v>146</v>
      </c>
      <c r="AV261" s="13" t="s">
        <v>80</v>
      </c>
      <c r="AW261" s="13" t="s">
        <v>30</v>
      </c>
      <c r="AX261" s="13" t="s">
        <v>73</v>
      </c>
      <c r="AY261" s="186" t="s">
        <v>137</v>
      </c>
    </row>
    <row r="262" s="14" customFormat="1">
      <c r="A262" s="14"/>
      <c r="B262" s="192"/>
      <c r="C262" s="14"/>
      <c r="D262" s="185" t="s">
        <v>147</v>
      </c>
      <c r="E262" s="193" t="s">
        <v>1</v>
      </c>
      <c r="F262" s="194" t="s">
        <v>426</v>
      </c>
      <c r="G262" s="14"/>
      <c r="H262" s="195">
        <v>26.166</v>
      </c>
      <c r="I262" s="196"/>
      <c r="J262" s="14"/>
      <c r="K262" s="14"/>
      <c r="L262" s="192"/>
      <c r="M262" s="197"/>
      <c r="N262" s="198"/>
      <c r="O262" s="198"/>
      <c r="P262" s="198"/>
      <c r="Q262" s="198"/>
      <c r="R262" s="198"/>
      <c r="S262" s="198"/>
      <c r="T262" s="19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193" t="s">
        <v>147</v>
      </c>
      <c r="AU262" s="193" t="s">
        <v>146</v>
      </c>
      <c r="AV262" s="14" t="s">
        <v>146</v>
      </c>
      <c r="AW262" s="14" t="s">
        <v>30</v>
      </c>
      <c r="AX262" s="14" t="s">
        <v>73</v>
      </c>
      <c r="AY262" s="193" t="s">
        <v>137</v>
      </c>
    </row>
    <row r="263" s="13" customFormat="1">
      <c r="A263" s="13"/>
      <c r="B263" s="184"/>
      <c r="C263" s="13"/>
      <c r="D263" s="185" t="s">
        <v>147</v>
      </c>
      <c r="E263" s="186" t="s">
        <v>1</v>
      </c>
      <c r="F263" s="187" t="s">
        <v>150</v>
      </c>
      <c r="G263" s="13"/>
      <c r="H263" s="186" t="s">
        <v>1</v>
      </c>
      <c r="I263" s="188"/>
      <c r="J263" s="13"/>
      <c r="K263" s="13"/>
      <c r="L263" s="184"/>
      <c r="M263" s="189"/>
      <c r="N263" s="190"/>
      <c r="O263" s="190"/>
      <c r="P263" s="190"/>
      <c r="Q263" s="190"/>
      <c r="R263" s="190"/>
      <c r="S263" s="190"/>
      <c r="T263" s="19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86" t="s">
        <v>147</v>
      </c>
      <c r="AU263" s="186" t="s">
        <v>146</v>
      </c>
      <c r="AV263" s="13" t="s">
        <v>80</v>
      </c>
      <c r="AW263" s="13" t="s">
        <v>30</v>
      </c>
      <c r="AX263" s="13" t="s">
        <v>73</v>
      </c>
      <c r="AY263" s="186" t="s">
        <v>137</v>
      </c>
    </row>
    <row r="264" s="14" customFormat="1">
      <c r="A264" s="14"/>
      <c r="B264" s="192"/>
      <c r="C264" s="14"/>
      <c r="D264" s="185" t="s">
        <v>147</v>
      </c>
      <c r="E264" s="193" t="s">
        <v>1</v>
      </c>
      <c r="F264" s="194" t="s">
        <v>427</v>
      </c>
      <c r="G264" s="14"/>
      <c r="H264" s="195">
        <v>19.32</v>
      </c>
      <c r="I264" s="196"/>
      <c r="J264" s="14"/>
      <c r="K264" s="14"/>
      <c r="L264" s="192"/>
      <c r="M264" s="197"/>
      <c r="N264" s="198"/>
      <c r="O264" s="198"/>
      <c r="P264" s="198"/>
      <c r="Q264" s="198"/>
      <c r="R264" s="198"/>
      <c r="S264" s="198"/>
      <c r="T264" s="19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193" t="s">
        <v>147</v>
      </c>
      <c r="AU264" s="193" t="s">
        <v>146</v>
      </c>
      <c r="AV264" s="14" t="s">
        <v>146</v>
      </c>
      <c r="AW264" s="14" t="s">
        <v>30</v>
      </c>
      <c r="AX264" s="14" t="s">
        <v>73</v>
      </c>
      <c r="AY264" s="193" t="s">
        <v>137</v>
      </c>
    </row>
    <row r="265" s="15" customFormat="1">
      <c r="A265" s="15"/>
      <c r="B265" s="200"/>
      <c r="C265" s="15"/>
      <c r="D265" s="185" t="s">
        <v>147</v>
      </c>
      <c r="E265" s="201" t="s">
        <v>1</v>
      </c>
      <c r="F265" s="202" t="s">
        <v>152</v>
      </c>
      <c r="G265" s="15"/>
      <c r="H265" s="203">
        <v>45.486000000000004</v>
      </c>
      <c r="I265" s="204"/>
      <c r="J265" s="15"/>
      <c r="K265" s="15"/>
      <c r="L265" s="200"/>
      <c r="M265" s="205"/>
      <c r="N265" s="206"/>
      <c r="O265" s="206"/>
      <c r="P265" s="206"/>
      <c r="Q265" s="206"/>
      <c r="R265" s="206"/>
      <c r="S265" s="206"/>
      <c r="T265" s="207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01" t="s">
        <v>147</v>
      </c>
      <c r="AU265" s="201" t="s">
        <v>146</v>
      </c>
      <c r="AV265" s="15" t="s">
        <v>145</v>
      </c>
      <c r="AW265" s="15" t="s">
        <v>30</v>
      </c>
      <c r="AX265" s="15" t="s">
        <v>80</v>
      </c>
      <c r="AY265" s="201" t="s">
        <v>137</v>
      </c>
    </row>
    <row r="266" s="2" customFormat="1" ht="44.25" customHeight="1">
      <c r="A266" s="37"/>
      <c r="B266" s="170"/>
      <c r="C266" s="171" t="s">
        <v>337</v>
      </c>
      <c r="D266" s="171" t="s">
        <v>140</v>
      </c>
      <c r="E266" s="172" t="s">
        <v>338</v>
      </c>
      <c r="F266" s="173" t="s">
        <v>339</v>
      </c>
      <c r="G266" s="174" t="s">
        <v>143</v>
      </c>
      <c r="H266" s="175">
        <v>45.485999999999997</v>
      </c>
      <c r="I266" s="176"/>
      <c r="J266" s="177">
        <f>ROUND(I266*H266,2)</f>
        <v>0</v>
      </c>
      <c r="K266" s="173" t="s">
        <v>144</v>
      </c>
      <c r="L266" s="38"/>
      <c r="M266" s="178" t="s">
        <v>1</v>
      </c>
      <c r="N266" s="179" t="s">
        <v>39</v>
      </c>
      <c r="O266" s="76"/>
      <c r="P266" s="180">
        <f>O266*H266</f>
        <v>0</v>
      </c>
      <c r="Q266" s="180">
        <v>0</v>
      </c>
      <c r="R266" s="180">
        <f>Q266*H266</f>
        <v>0</v>
      </c>
      <c r="S266" s="180">
        <v>0</v>
      </c>
      <c r="T266" s="181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82" t="s">
        <v>188</v>
      </c>
      <c r="AT266" s="182" t="s">
        <v>140</v>
      </c>
      <c r="AU266" s="182" t="s">
        <v>146</v>
      </c>
      <c r="AY266" s="18" t="s">
        <v>137</v>
      </c>
      <c r="BE266" s="183">
        <f>IF(N266="základní",J266,0)</f>
        <v>0</v>
      </c>
      <c r="BF266" s="183">
        <f>IF(N266="snížená",J266,0)</f>
        <v>0</v>
      </c>
      <c r="BG266" s="183">
        <f>IF(N266="zákl. přenesená",J266,0)</f>
        <v>0</v>
      </c>
      <c r="BH266" s="183">
        <f>IF(N266="sníž. přenesená",J266,0)</f>
        <v>0</v>
      </c>
      <c r="BI266" s="183">
        <f>IF(N266="nulová",J266,0)</f>
        <v>0</v>
      </c>
      <c r="BJ266" s="18" t="s">
        <v>146</v>
      </c>
      <c r="BK266" s="183">
        <f>ROUND(I266*H266,2)</f>
        <v>0</v>
      </c>
      <c r="BL266" s="18" t="s">
        <v>188</v>
      </c>
      <c r="BM266" s="182" t="s">
        <v>340</v>
      </c>
    </row>
    <row r="267" s="13" customFormat="1">
      <c r="A267" s="13"/>
      <c r="B267" s="184"/>
      <c r="C267" s="13"/>
      <c r="D267" s="185" t="s">
        <v>147</v>
      </c>
      <c r="E267" s="186" t="s">
        <v>1</v>
      </c>
      <c r="F267" s="187" t="s">
        <v>156</v>
      </c>
      <c r="G267" s="13"/>
      <c r="H267" s="186" t="s">
        <v>1</v>
      </c>
      <c r="I267" s="188"/>
      <c r="J267" s="13"/>
      <c r="K267" s="13"/>
      <c r="L267" s="184"/>
      <c r="M267" s="189"/>
      <c r="N267" s="190"/>
      <c r="O267" s="190"/>
      <c r="P267" s="190"/>
      <c r="Q267" s="190"/>
      <c r="R267" s="190"/>
      <c r="S267" s="190"/>
      <c r="T267" s="19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86" t="s">
        <v>147</v>
      </c>
      <c r="AU267" s="186" t="s">
        <v>146</v>
      </c>
      <c r="AV267" s="13" t="s">
        <v>80</v>
      </c>
      <c r="AW267" s="13" t="s">
        <v>30</v>
      </c>
      <c r="AX267" s="13" t="s">
        <v>73</v>
      </c>
      <c r="AY267" s="186" t="s">
        <v>137</v>
      </c>
    </row>
    <row r="268" s="13" customFormat="1">
      <c r="A268" s="13"/>
      <c r="B268" s="184"/>
      <c r="C268" s="13"/>
      <c r="D268" s="185" t="s">
        <v>147</v>
      </c>
      <c r="E268" s="186" t="s">
        <v>1</v>
      </c>
      <c r="F268" s="187" t="s">
        <v>148</v>
      </c>
      <c r="G268" s="13"/>
      <c r="H268" s="186" t="s">
        <v>1</v>
      </c>
      <c r="I268" s="188"/>
      <c r="J268" s="13"/>
      <c r="K268" s="13"/>
      <c r="L268" s="184"/>
      <c r="M268" s="189"/>
      <c r="N268" s="190"/>
      <c r="O268" s="190"/>
      <c r="P268" s="190"/>
      <c r="Q268" s="190"/>
      <c r="R268" s="190"/>
      <c r="S268" s="190"/>
      <c r="T268" s="19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86" t="s">
        <v>147</v>
      </c>
      <c r="AU268" s="186" t="s">
        <v>146</v>
      </c>
      <c r="AV268" s="13" t="s">
        <v>80</v>
      </c>
      <c r="AW268" s="13" t="s">
        <v>30</v>
      </c>
      <c r="AX268" s="13" t="s">
        <v>73</v>
      </c>
      <c r="AY268" s="186" t="s">
        <v>137</v>
      </c>
    </row>
    <row r="269" s="14" customFormat="1">
      <c r="A269" s="14"/>
      <c r="B269" s="192"/>
      <c r="C269" s="14"/>
      <c r="D269" s="185" t="s">
        <v>147</v>
      </c>
      <c r="E269" s="193" t="s">
        <v>1</v>
      </c>
      <c r="F269" s="194" t="s">
        <v>426</v>
      </c>
      <c r="G269" s="14"/>
      <c r="H269" s="195">
        <v>26.166</v>
      </c>
      <c r="I269" s="196"/>
      <c r="J269" s="14"/>
      <c r="K269" s="14"/>
      <c r="L269" s="192"/>
      <c r="M269" s="197"/>
      <c r="N269" s="198"/>
      <c r="O269" s="198"/>
      <c r="P269" s="198"/>
      <c r="Q269" s="198"/>
      <c r="R269" s="198"/>
      <c r="S269" s="198"/>
      <c r="T269" s="19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193" t="s">
        <v>147</v>
      </c>
      <c r="AU269" s="193" t="s">
        <v>146</v>
      </c>
      <c r="AV269" s="14" t="s">
        <v>146</v>
      </c>
      <c r="AW269" s="14" t="s">
        <v>30</v>
      </c>
      <c r="AX269" s="14" t="s">
        <v>73</v>
      </c>
      <c r="AY269" s="193" t="s">
        <v>137</v>
      </c>
    </row>
    <row r="270" s="13" customFormat="1">
      <c r="A270" s="13"/>
      <c r="B270" s="184"/>
      <c r="C270" s="13"/>
      <c r="D270" s="185" t="s">
        <v>147</v>
      </c>
      <c r="E270" s="186" t="s">
        <v>1</v>
      </c>
      <c r="F270" s="187" t="s">
        <v>150</v>
      </c>
      <c r="G270" s="13"/>
      <c r="H270" s="186" t="s">
        <v>1</v>
      </c>
      <c r="I270" s="188"/>
      <c r="J270" s="13"/>
      <c r="K270" s="13"/>
      <c r="L270" s="184"/>
      <c r="M270" s="189"/>
      <c r="N270" s="190"/>
      <c r="O270" s="190"/>
      <c r="P270" s="190"/>
      <c r="Q270" s="190"/>
      <c r="R270" s="190"/>
      <c r="S270" s="190"/>
      <c r="T270" s="19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86" t="s">
        <v>147</v>
      </c>
      <c r="AU270" s="186" t="s">
        <v>146</v>
      </c>
      <c r="AV270" s="13" t="s">
        <v>80</v>
      </c>
      <c r="AW270" s="13" t="s">
        <v>30</v>
      </c>
      <c r="AX270" s="13" t="s">
        <v>73</v>
      </c>
      <c r="AY270" s="186" t="s">
        <v>137</v>
      </c>
    </row>
    <row r="271" s="14" customFormat="1">
      <c r="A271" s="14"/>
      <c r="B271" s="192"/>
      <c r="C271" s="14"/>
      <c r="D271" s="185" t="s">
        <v>147</v>
      </c>
      <c r="E271" s="193" t="s">
        <v>1</v>
      </c>
      <c r="F271" s="194" t="s">
        <v>427</v>
      </c>
      <c r="G271" s="14"/>
      <c r="H271" s="195">
        <v>19.32</v>
      </c>
      <c r="I271" s="196"/>
      <c r="J271" s="14"/>
      <c r="K271" s="14"/>
      <c r="L271" s="192"/>
      <c r="M271" s="197"/>
      <c r="N271" s="198"/>
      <c r="O271" s="198"/>
      <c r="P271" s="198"/>
      <c r="Q271" s="198"/>
      <c r="R271" s="198"/>
      <c r="S271" s="198"/>
      <c r="T271" s="19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193" t="s">
        <v>147</v>
      </c>
      <c r="AU271" s="193" t="s">
        <v>146</v>
      </c>
      <c r="AV271" s="14" t="s">
        <v>146</v>
      </c>
      <c r="AW271" s="14" t="s">
        <v>30</v>
      </c>
      <c r="AX271" s="14" t="s">
        <v>73</v>
      </c>
      <c r="AY271" s="193" t="s">
        <v>137</v>
      </c>
    </row>
    <row r="272" s="15" customFormat="1">
      <c r="A272" s="15"/>
      <c r="B272" s="200"/>
      <c r="C272" s="15"/>
      <c r="D272" s="185" t="s">
        <v>147</v>
      </c>
      <c r="E272" s="201" t="s">
        <v>1</v>
      </c>
      <c r="F272" s="202" t="s">
        <v>152</v>
      </c>
      <c r="G272" s="15"/>
      <c r="H272" s="203">
        <v>45.486000000000004</v>
      </c>
      <c r="I272" s="204"/>
      <c r="J272" s="15"/>
      <c r="K272" s="15"/>
      <c r="L272" s="200"/>
      <c r="M272" s="205"/>
      <c r="N272" s="206"/>
      <c r="O272" s="206"/>
      <c r="P272" s="206"/>
      <c r="Q272" s="206"/>
      <c r="R272" s="206"/>
      <c r="S272" s="206"/>
      <c r="T272" s="207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01" t="s">
        <v>147</v>
      </c>
      <c r="AU272" s="201" t="s">
        <v>146</v>
      </c>
      <c r="AV272" s="15" t="s">
        <v>145</v>
      </c>
      <c r="AW272" s="15" t="s">
        <v>30</v>
      </c>
      <c r="AX272" s="15" t="s">
        <v>80</v>
      </c>
      <c r="AY272" s="201" t="s">
        <v>137</v>
      </c>
    </row>
    <row r="273" s="12" customFormat="1" ht="22.8" customHeight="1">
      <c r="A273" s="12"/>
      <c r="B273" s="157"/>
      <c r="C273" s="12"/>
      <c r="D273" s="158" t="s">
        <v>72</v>
      </c>
      <c r="E273" s="168" t="s">
        <v>341</v>
      </c>
      <c r="F273" s="168" t="s">
        <v>342</v>
      </c>
      <c r="G273" s="12"/>
      <c r="H273" s="12"/>
      <c r="I273" s="160"/>
      <c r="J273" s="169">
        <f>BK273</f>
        <v>0</v>
      </c>
      <c r="K273" s="12"/>
      <c r="L273" s="157"/>
      <c r="M273" s="162"/>
      <c r="N273" s="163"/>
      <c r="O273" s="163"/>
      <c r="P273" s="164">
        <f>SUM(P274:P321)</f>
        <v>0</v>
      </c>
      <c r="Q273" s="163"/>
      <c r="R273" s="164">
        <f>SUM(R274:R321)</f>
        <v>0</v>
      </c>
      <c r="S273" s="163"/>
      <c r="T273" s="165">
        <f>SUM(T274:T321)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158" t="s">
        <v>146</v>
      </c>
      <c r="AT273" s="166" t="s">
        <v>72</v>
      </c>
      <c r="AU273" s="166" t="s">
        <v>80</v>
      </c>
      <c r="AY273" s="158" t="s">
        <v>137</v>
      </c>
      <c r="BK273" s="167">
        <f>SUM(BK274:BK321)</f>
        <v>0</v>
      </c>
    </row>
    <row r="274" s="2" customFormat="1" ht="24.15" customHeight="1">
      <c r="A274" s="37"/>
      <c r="B274" s="170"/>
      <c r="C274" s="171" t="s">
        <v>248</v>
      </c>
      <c r="D274" s="171" t="s">
        <v>140</v>
      </c>
      <c r="E274" s="172" t="s">
        <v>343</v>
      </c>
      <c r="F274" s="173" t="s">
        <v>344</v>
      </c>
      <c r="G274" s="174" t="s">
        <v>143</v>
      </c>
      <c r="H274" s="175">
        <v>198</v>
      </c>
      <c r="I274" s="176"/>
      <c r="J274" s="177">
        <f>ROUND(I274*H274,2)</f>
        <v>0</v>
      </c>
      <c r="K274" s="173" t="s">
        <v>144</v>
      </c>
      <c r="L274" s="38"/>
      <c r="M274" s="178" t="s">
        <v>1</v>
      </c>
      <c r="N274" s="179" t="s">
        <v>39</v>
      </c>
      <c r="O274" s="76"/>
      <c r="P274" s="180">
        <f>O274*H274</f>
        <v>0</v>
      </c>
      <c r="Q274" s="180">
        <v>0</v>
      </c>
      <c r="R274" s="180">
        <f>Q274*H274</f>
        <v>0</v>
      </c>
      <c r="S274" s="180">
        <v>0</v>
      </c>
      <c r="T274" s="181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82" t="s">
        <v>188</v>
      </c>
      <c r="AT274" s="182" t="s">
        <v>140</v>
      </c>
      <c r="AU274" s="182" t="s">
        <v>146</v>
      </c>
      <c r="AY274" s="18" t="s">
        <v>137</v>
      </c>
      <c r="BE274" s="183">
        <f>IF(N274="základní",J274,0)</f>
        <v>0</v>
      </c>
      <c r="BF274" s="183">
        <f>IF(N274="snížená",J274,0)</f>
        <v>0</v>
      </c>
      <c r="BG274" s="183">
        <f>IF(N274="zákl. přenesená",J274,0)</f>
        <v>0</v>
      </c>
      <c r="BH274" s="183">
        <f>IF(N274="sníž. přenesená",J274,0)</f>
        <v>0</v>
      </c>
      <c r="BI274" s="183">
        <f>IF(N274="nulová",J274,0)</f>
        <v>0</v>
      </c>
      <c r="BJ274" s="18" t="s">
        <v>146</v>
      </c>
      <c r="BK274" s="183">
        <f>ROUND(I274*H274,2)</f>
        <v>0</v>
      </c>
      <c r="BL274" s="18" t="s">
        <v>188</v>
      </c>
      <c r="BM274" s="182" t="s">
        <v>345</v>
      </c>
    </row>
    <row r="275" s="13" customFormat="1">
      <c r="A275" s="13"/>
      <c r="B275" s="184"/>
      <c r="C275" s="13"/>
      <c r="D275" s="185" t="s">
        <v>147</v>
      </c>
      <c r="E275" s="186" t="s">
        <v>1</v>
      </c>
      <c r="F275" s="187" t="s">
        <v>346</v>
      </c>
      <c r="G275" s="13"/>
      <c r="H275" s="186" t="s">
        <v>1</v>
      </c>
      <c r="I275" s="188"/>
      <c r="J275" s="13"/>
      <c r="K275" s="13"/>
      <c r="L275" s="184"/>
      <c r="M275" s="189"/>
      <c r="N275" s="190"/>
      <c r="O275" s="190"/>
      <c r="P275" s="190"/>
      <c r="Q275" s="190"/>
      <c r="R275" s="190"/>
      <c r="S275" s="190"/>
      <c r="T275" s="19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86" t="s">
        <v>147</v>
      </c>
      <c r="AU275" s="186" t="s">
        <v>146</v>
      </c>
      <c r="AV275" s="13" t="s">
        <v>80</v>
      </c>
      <c r="AW275" s="13" t="s">
        <v>30</v>
      </c>
      <c r="AX275" s="13" t="s">
        <v>73</v>
      </c>
      <c r="AY275" s="186" t="s">
        <v>137</v>
      </c>
    </row>
    <row r="276" s="13" customFormat="1">
      <c r="A276" s="13"/>
      <c r="B276" s="184"/>
      <c r="C276" s="13"/>
      <c r="D276" s="185" t="s">
        <v>147</v>
      </c>
      <c r="E276" s="186" t="s">
        <v>1</v>
      </c>
      <c r="F276" s="187" t="s">
        <v>148</v>
      </c>
      <c r="G276" s="13"/>
      <c r="H276" s="186" t="s">
        <v>1</v>
      </c>
      <c r="I276" s="188"/>
      <c r="J276" s="13"/>
      <c r="K276" s="13"/>
      <c r="L276" s="184"/>
      <c r="M276" s="189"/>
      <c r="N276" s="190"/>
      <c r="O276" s="190"/>
      <c r="P276" s="190"/>
      <c r="Q276" s="190"/>
      <c r="R276" s="190"/>
      <c r="S276" s="190"/>
      <c r="T276" s="19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86" t="s">
        <v>147</v>
      </c>
      <c r="AU276" s="186" t="s">
        <v>146</v>
      </c>
      <c r="AV276" s="13" t="s">
        <v>80</v>
      </c>
      <c r="AW276" s="13" t="s">
        <v>30</v>
      </c>
      <c r="AX276" s="13" t="s">
        <v>73</v>
      </c>
      <c r="AY276" s="186" t="s">
        <v>137</v>
      </c>
    </row>
    <row r="277" s="14" customFormat="1">
      <c r="A277" s="14"/>
      <c r="B277" s="192"/>
      <c r="C277" s="14"/>
      <c r="D277" s="185" t="s">
        <v>147</v>
      </c>
      <c r="E277" s="193" t="s">
        <v>1</v>
      </c>
      <c r="F277" s="194" t="s">
        <v>428</v>
      </c>
      <c r="G277" s="14"/>
      <c r="H277" s="195">
        <v>126</v>
      </c>
      <c r="I277" s="196"/>
      <c r="J277" s="14"/>
      <c r="K277" s="14"/>
      <c r="L277" s="192"/>
      <c r="M277" s="197"/>
      <c r="N277" s="198"/>
      <c r="O277" s="198"/>
      <c r="P277" s="198"/>
      <c r="Q277" s="198"/>
      <c r="R277" s="198"/>
      <c r="S277" s="198"/>
      <c r="T277" s="19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193" t="s">
        <v>147</v>
      </c>
      <c r="AU277" s="193" t="s">
        <v>146</v>
      </c>
      <c r="AV277" s="14" t="s">
        <v>146</v>
      </c>
      <c r="AW277" s="14" t="s">
        <v>30</v>
      </c>
      <c r="AX277" s="14" t="s">
        <v>73</v>
      </c>
      <c r="AY277" s="193" t="s">
        <v>137</v>
      </c>
    </row>
    <row r="278" s="13" customFormat="1">
      <c r="A278" s="13"/>
      <c r="B278" s="184"/>
      <c r="C278" s="13"/>
      <c r="D278" s="185" t="s">
        <v>147</v>
      </c>
      <c r="E278" s="186" t="s">
        <v>1</v>
      </c>
      <c r="F278" s="187" t="s">
        <v>150</v>
      </c>
      <c r="G278" s="13"/>
      <c r="H278" s="186" t="s">
        <v>1</v>
      </c>
      <c r="I278" s="188"/>
      <c r="J278" s="13"/>
      <c r="K278" s="13"/>
      <c r="L278" s="184"/>
      <c r="M278" s="189"/>
      <c r="N278" s="190"/>
      <c r="O278" s="190"/>
      <c r="P278" s="190"/>
      <c r="Q278" s="190"/>
      <c r="R278" s="190"/>
      <c r="S278" s="190"/>
      <c r="T278" s="19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86" t="s">
        <v>147</v>
      </c>
      <c r="AU278" s="186" t="s">
        <v>146</v>
      </c>
      <c r="AV278" s="13" t="s">
        <v>80</v>
      </c>
      <c r="AW278" s="13" t="s">
        <v>30</v>
      </c>
      <c r="AX278" s="13" t="s">
        <v>73</v>
      </c>
      <c r="AY278" s="186" t="s">
        <v>137</v>
      </c>
    </row>
    <row r="279" s="14" customFormat="1">
      <c r="A279" s="14"/>
      <c r="B279" s="192"/>
      <c r="C279" s="14"/>
      <c r="D279" s="185" t="s">
        <v>147</v>
      </c>
      <c r="E279" s="193" t="s">
        <v>1</v>
      </c>
      <c r="F279" s="194" t="s">
        <v>429</v>
      </c>
      <c r="G279" s="14"/>
      <c r="H279" s="195">
        <v>72</v>
      </c>
      <c r="I279" s="196"/>
      <c r="J279" s="14"/>
      <c r="K279" s="14"/>
      <c r="L279" s="192"/>
      <c r="M279" s="197"/>
      <c r="N279" s="198"/>
      <c r="O279" s="198"/>
      <c r="P279" s="198"/>
      <c r="Q279" s="198"/>
      <c r="R279" s="198"/>
      <c r="S279" s="198"/>
      <c r="T279" s="19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193" t="s">
        <v>147</v>
      </c>
      <c r="AU279" s="193" t="s">
        <v>146</v>
      </c>
      <c r="AV279" s="14" t="s">
        <v>146</v>
      </c>
      <c r="AW279" s="14" t="s">
        <v>30</v>
      </c>
      <c r="AX279" s="14" t="s">
        <v>73</v>
      </c>
      <c r="AY279" s="193" t="s">
        <v>137</v>
      </c>
    </row>
    <row r="280" s="15" customFormat="1">
      <c r="A280" s="15"/>
      <c r="B280" s="200"/>
      <c r="C280" s="15"/>
      <c r="D280" s="185" t="s">
        <v>147</v>
      </c>
      <c r="E280" s="201" t="s">
        <v>1</v>
      </c>
      <c r="F280" s="202" t="s">
        <v>152</v>
      </c>
      <c r="G280" s="15"/>
      <c r="H280" s="203">
        <v>198</v>
      </c>
      <c r="I280" s="204"/>
      <c r="J280" s="15"/>
      <c r="K280" s="15"/>
      <c r="L280" s="200"/>
      <c r="M280" s="205"/>
      <c r="N280" s="206"/>
      <c r="O280" s="206"/>
      <c r="P280" s="206"/>
      <c r="Q280" s="206"/>
      <c r="R280" s="206"/>
      <c r="S280" s="206"/>
      <c r="T280" s="207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01" t="s">
        <v>147</v>
      </c>
      <c r="AU280" s="201" t="s">
        <v>146</v>
      </c>
      <c r="AV280" s="15" t="s">
        <v>145</v>
      </c>
      <c r="AW280" s="15" t="s">
        <v>30</v>
      </c>
      <c r="AX280" s="15" t="s">
        <v>80</v>
      </c>
      <c r="AY280" s="201" t="s">
        <v>137</v>
      </c>
    </row>
    <row r="281" s="2" customFormat="1" ht="16.5" customHeight="1">
      <c r="A281" s="37"/>
      <c r="B281" s="170"/>
      <c r="C281" s="208" t="s">
        <v>349</v>
      </c>
      <c r="D281" s="208" t="s">
        <v>169</v>
      </c>
      <c r="E281" s="209" t="s">
        <v>350</v>
      </c>
      <c r="F281" s="210" t="s">
        <v>351</v>
      </c>
      <c r="G281" s="211" t="s">
        <v>143</v>
      </c>
      <c r="H281" s="212">
        <v>207.90000000000001</v>
      </c>
      <c r="I281" s="213"/>
      <c r="J281" s="214">
        <f>ROUND(I281*H281,2)</f>
        <v>0</v>
      </c>
      <c r="K281" s="210" t="s">
        <v>144</v>
      </c>
      <c r="L281" s="215"/>
      <c r="M281" s="216" t="s">
        <v>1</v>
      </c>
      <c r="N281" s="217" t="s">
        <v>39</v>
      </c>
      <c r="O281" s="76"/>
      <c r="P281" s="180">
        <f>O281*H281</f>
        <v>0</v>
      </c>
      <c r="Q281" s="180">
        <v>0</v>
      </c>
      <c r="R281" s="180">
        <f>Q281*H281</f>
        <v>0</v>
      </c>
      <c r="S281" s="180">
        <v>0</v>
      </c>
      <c r="T281" s="18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82" t="s">
        <v>157</v>
      </c>
      <c r="AT281" s="182" t="s">
        <v>169</v>
      </c>
      <c r="AU281" s="182" t="s">
        <v>146</v>
      </c>
      <c r="AY281" s="18" t="s">
        <v>137</v>
      </c>
      <c r="BE281" s="183">
        <f>IF(N281="základní",J281,0)</f>
        <v>0</v>
      </c>
      <c r="BF281" s="183">
        <f>IF(N281="snížená",J281,0)</f>
        <v>0</v>
      </c>
      <c r="BG281" s="183">
        <f>IF(N281="zákl. přenesená",J281,0)</f>
        <v>0</v>
      </c>
      <c r="BH281" s="183">
        <f>IF(N281="sníž. přenesená",J281,0)</f>
        <v>0</v>
      </c>
      <c r="BI281" s="183">
        <f>IF(N281="nulová",J281,0)</f>
        <v>0</v>
      </c>
      <c r="BJ281" s="18" t="s">
        <v>146</v>
      </c>
      <c r="BK281" s="183">
        <f>ROUND(I281*H281,2)</f>
        <v>0</v>
      </c>
      <c r="BL281" s="18" t="s">
        <v>188</v>
      </c>
      <c r="BM281" s="182" t="s">
        <v>352</v>
      </c>
    </row>
    <row r="282" s="14" customFormat="1">
      <c r="A282" s="14"/>
      <c r="B282" s="192"/>
      <c r="C282" s="14"/>
      <c r="D282" s="185" t="s">
        <v>147</v>
      </c>
      <c r="E282" s="193" t="s">
        <v>1</v>
      </c>
      <c r="F282" s="194" t="s">
        <v>353</v>
      </c>
      <c r="G282" s="14"/>
      <c r="H282" s="195">
        <v>207.90000000000001</v>
      </c>
      <c r="I282" s="196"/>
      <c r="J282" s="14"/>
      <c r="K282" s="14"/>
      <c r="L282" s="192"/>
      <c r="M282" s="197"/>
      <c r="N282" s="198"/>
      <c r="O282" s="198"/>
      <c r="P282" s="198"/>
      <c r="Q282" s="198"/>
      <c r="R282" s="198"/>
      <c r="S282" s="198"/>
      <c r="T282" s="19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193" t="s">
        <v>147</v>
      </c>
      <c r="AU282" s="193" t="s">
        <v>146</v>
      </c>
      <c r="AV282" s="14" t="s">
        <v>146</v>
      </c>
      <c r="AW282" s="14" t="s">
        <v>30</v>
      </c>
      <c r="AX282" s="14" t="s">
        <v>73</v>
      </c>
      <c r="AY282" s="193" t="s">
        <v>137</v>
      </c>
    </row>
    <row r="283" s="15" customFormat="1">
      <c r="A283" s="15"/>
      <c r="B283" s="200"/>
      <c r="C283" s="15"/>
      <c r="D283" s="185" t="s">
        <v>147</v>
      </c>
      <c r="E283" s="201" t="s">
        <v>1</v>
      </c>
      <c r="F283" s="202" t="s">
        <v>152</v>
      </c>
      <c r="G283" s="15"/>
      <c r="H283" s="203">
        <v>207.90000000000001</v>
      </c>
      <c r="I283" s="204"/>
      <c r="J283" s="15"/>
      <c r="K283" s="15"/>
      <c r="L283" s="200"/>
      <c r="M283" s="205"/>
      <c r="N283" s="206"/>
      <c r="O283" s="206"/>
      <c r="P283" s="206"/>
      <c r="Q283" s="206"/>
      <c r="R283" s="206"/>
      <c r="S283" s="206"/>
      <c r="T283" s="207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01" t="s">
        <v>147</v>
      </c>
      <c r="AU283" s="201" t="s">
        <v>146</v>
      </c>
      <c r="AV283" s="15" t="s">
        <v>145</v>
      </c>
      <c r="AW283" s="15" t="s">
        <v>30</v>
      </c>
      <c r="AX283" s="15" t="s">
        <v>80</v>
      </c>
      <c r="AY283" s="201" t="s">
        <v>137</v>
      </c>
    </row>
    <row r="284" s="2" customFormat="1" ht="44.25" customHeight="1">
      <c r="A284" s="37"/>
      <c r="B284" s="170"/>
      <c r="C284" s="171" t="s">
        <v>253</v>
      </c>
      <c r="D284" s="171" t="s">
        <v>140</v>
      </c>
      <c r="E284" s="172" t="s">
        <v>354</v>
      </c>
      <c r="F284" s="173" t="s">
        <v>355</v>
      </c>
      <c r="G284" s="174" t="s">
        <v>143</v>
      </c>
      <c r="H284" s="175">
        <v>112.27</v>
      </c>
      <c r="I284" s="176"/>
      <c r="J284" s="177">
        <f>ROUND(I284*H284,2)</f>
        <v>0</v>
      </c>
      <c r="K284" s="173" t="s">
        <v>144</v>
      </c>
      <c r="L284" s="38"/>
      <c r="M284" s="178" t="s">
        <v>1</v>
      </c>
      <c r="N284" s="179" t="s">
        <v>39</v>
      </c>
      <c r="O284" s="76"/>
      <c r="P284" s="180">
        <f>O284*H284</f>
        <v>0</v>
      </c>
      <c r="Q284" s="180">
        <v>0</v>
      </c>
      <c r="R284" s="180">
        <f>Q284*H284</f>
        <v>0</v>
      </c>
      <c r="S284" s="180">
        <v>0</v>
      </c>
      <c r="T284" s="181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82" t="s">
        <v>188</v>
      </c>
      <c r="AT284" s="182" t="s">
        <v>140</v>
      </c>
      <c r="AU284" s="182" t="s">
        <v>146</v>
      </c>
      <c r="AY284" s="18" t="s">
        <v>137</v>
      </c>
      <c r="BE284" s="183">
        <f>IF(N284="základní",J284,0)</f>
        <v>0</v>
      </c>
      <c r="BF284" s="183">
        <f>IF(N284="snížená",J284,0)</f>
        <v>0</v>
      </c>
      <c r="BG284" s="183">
        <f>IF(N284="zákl. přenesená",J284,0)</f>
        <v>0</v>
      </c>
      <c r="BH284" s="183">
        <f>IF(N284="sníž. přenesená",J284,0)</f>
        <v>0</v>
      </c>
      <c r="BI284" s="183">
        <f>IF(N284="nulová",J284,0)</f>
        <v>0</v>
      </c>
      <c r="BJ284" s="18" t="s">
        <v>146</v>
      </c>
      <c r="BK284" s="183">
        <f>ROUND(I284*H284,2)</f>
        <v>0</v>
      </c>
      <c r="BL284" s="18" t="s">
        <v>188</v>
      </c>
      <c r="BM284" s="182" t="s">
        <v>356</v>
      </c>
    </row>
    <row r="285" s="13" customFormat="1">
      <c r="A285" s="13"/>
      <c r="B285" s="184"/>
      <c r="C285" s="13"/>
      <c r="D285" s="185" t="s">
        <v>147</v>
      </c>
      <c r="E285" s="186" t="s">
        <v>1</v>
      </c>
      <c r="F285" s="187" t="s">
        <v>161</v>
      </c>
      <c r="G285" s="13"/>
      <c r="H285" s="186" t="s">
        <v>1</v>
      </c>
      <c r="I285" s="188"/>
      <c r="J285" s="13"/>
      <c r="K285" s="13"/>
      <c r="L285" s="184"/>
      <c r="M285" s="189"/>
      <c r="N285" s="190"/>
      <c r="O285" s="190"/>
      <c r="P285" s="190"/>
      <c r="Q285" s="190"/>
      <c r="R285" s="190"/>
      <c r="S285" s="190"/>
      <c r="T285" s="19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86" t="s">
        <v>147</v>
      </c>
      <c r="AU285" s="186" t="s">
        <v>146</v>
      </c>
      <c r="AV285" s="13" t="s">
        <v>80</v>
      </c>
      <c r="AW285" s="13" t="s">
        <v>30</v>
      </c>
      <c r="AX285" s="13" t="s">
        <v>73</v>
      </c>
      <c r="AY285" s="186" t="s">
        <v>137</v>
      </c>
    </row>
    <row r="286" s="13" customFormat="1">
      <c r="A286" s="13"/>
      <c r="B286" s="184"/>
      <c r="C286" s="13"/>
      <c r="D286" s="185" t="s">
        <v>147</v>
      </c>
      <c r="E286" s="186" t="s">
        <v>1</v>
      </c>
      <c r="F286" s="187" t="s">
        <v>148</v>
      </c>
      <c r="G286" s="13"/>
      <c r="H286" s="186" t="s">
        <v>1</v>
      </c>
      <c r="I286" s="188"/>
      <c r="J286" s="13"/>
      <c r="K286" s="13"/>
      <c r="L286" s="184"/>
      <c r="M286" s="189"/>
      <c r="N286" s="190"/>
      <c r="O286" s="190"/>
      <c r="P286" s="190"/>
      <c r="Q286" s="190"/>
      <c r="R286" s="190"/>
      <c r="S286" s="190"/>
      <c r="T286" s="19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86" t="s">
        <v>147</v>
      </c>
      <c r="AU286" s="186" t="s">
        <v>146</v>
      </c>
      <c r="AV286" s="13" t="s">
        <v>80</v>
      </c>
      <c r="AW286" s="13" t="s">
        <v>30</v>
      </c>
      <c r="AX286" s="13" t="s">
        <v>73</v>
      </c>
      <c r="AY286" s="186" t="s">
        <v>137</v>
      </c>
    </row>
    <row r="287" s="14" customFormat="1">
      <c r="A287" s="14"/>
      <c r="B287" s="192"/>
      <c r="C287" s="14"/>
      <c r="D287" s="185" t="s">
        <v>147</v>
      </c>
      <c r="E287" s="193" t="s">
        <v>1</v>
      </c>
      <c r="F287" s="194" t="s">
        <v>402</v>
      </c>
      <c r="G287" s="14"/>
      <c r="H287" s="195">
        <v>66.150000000000006</v>
      </c>
      <c r="I287" s="196"/>
      <c r="J287" s="14"/>
      <c r="K287" s="14"/>
      <c r="L287" s="192"/>
      <c r="M287" s="197"/>
      <c r="N287" s="198"/>
      <c r="O287" s="198"/>
      <c r="P287" s="198"/>
      <c r="Q287" s="198"/>
      <c r="R287" s="198"/>
      <c r="S287" s="198"/>
      <c r="T287" s="19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193" t="s">
        <v>147</v>
      </c>
      <c r="AU287" s="193" t="s">
        <v>146</v>
      </c>
      <c r="AV287" s="14" t="s">
        <v>146</v>
      </c>
      <c r="AW287" s="14" t="s">
        <v>30</v>
      </c>
      <c r="AX287" s="14" t="s">
        <v>73</v>
      </c>
      <c r="AY287" s="193" t="s">
        <v>137</v>
      </c>
    </row>
    <row r="288" s="13" customFormat="1">
      <c r="A288" s="13"/>
      <c r="B288" s="184"/>
      <c r="C288" s="13"/>
      <c r="D288" s="185" t="s">
        <v>147</v>
      </c>
      <c r="E288" s="186" t="s">
        <v>1</v>
      </c>
      <c r="F288" s="187" t="s">
        <v>150</v>
      </c>
      <c r="G288" s="13"/>
      <c r="H288" s="186" t="s">
        <v>1</v>
      </c>
      <c r="I288" s="188"/>
      <c r="J288" s="13"/>
      <c r="K288" s="13"/>
      <c r="L288" s="184"/>
      <c r="M288" s="189"/>
      <c r="N288" s="190"/>
      <c r="O288" s="190"/>
      <c r="P288" s="190"/>
      <c r="Q288" s="190"/>
      <c r="R288" s="190"/>
      <c r="S288" s="190"/>
      <c r="T288" s="19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86" t="s">
        <v>147</v>
      </c>
      <c r="AU288" s="186" t="s">
        <v>146</v>
      </c>
      <c r="AV288" s="13" t="s">
        <v>80</v>
      </c>
      <c r="AW288" s="13" t="s">
        <v>30</v>
      </c>
      <c r="AX288" s="13" t="s">
        <v>73</v>
      </c>
      <c r="AY288" s="186" t="s">
        <v>137</v>
      </c>
    </row>
    <row r="289" s="14" customFormat="1">
      <c r="A289" s="14"/>
      <c r="B289" s="192"/>
      <c r="C289" s="14"/>
      <c r="D289" s="185" t="s">
        <v>147</v>
      </c>
      <c r="E289" s="193" t="s">
        <v>1</v>
      </c>
      <c r="F289" s="194" t="s">
        <v>403</v>
      </c>
      <c r="G289" s="14"/>
      <c r="H289" s="195">
        <v>46.119999999999997</v>
      </c>
      <c r="I289" s="196"/>
      <c r="J289" s="14"/>
      <c r="K289" s="14"/>
      <c r="L289" s="192"/>
      <c r="M289" s="197"/>
      <c r="N289" s="198"/>
      <c r="O289" s="198"/>
      <c r="P289" s="198"/>
      <c r="Q289" s="198"/>
      <c r="R289" s="198"/>
      <c r="S289" s="198"/>
      <c r="T289" s="19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193" t="s">
        <v>147</v>
      </c>
      <c r="AU289" s="193" t="s">
        <v>146</v>
      </c>
      <c r="AV289" s="14" t="s">
        <v>146</v>
      </c>
      <c r="AW289" s="14" t="s">
        <v>30</v>
      </c>
      <c r="AX289" s="14" t="s">
        <v>73</v>
      </c>
      <c r="AY289" s="193" t="s">
        <v>137</v>
      </c>
    </row>
    <row r="290" s="15" customFormat="1">
      <c r="A290" s="15"/>
      <c r="B290" s="200"/>
      <c r="C290" s="15"/>
      <c r="D290" s="185" t="s">
        <v>147</v>
      </c>
      <c r="E290" s="201" t="s">
        <v>1</v>
      </c>
      <c r="F290" s="202" t="s">
        <v>152</v>
      </c>
      <c r="G290" s="15"/>
      <c r="H290" s="203">
        <v>112.27000000000001</v>
      </c>
      <c r="I290" s="204"/>
      <c r="J290" s="15"/>
      <c r="K290" s="15"/>
      <c r="L290" s="200"/>
      <c r="M290" s="205"/>
      <c r="N290" s="206"/>
      <c r="O290" s="206"/>
      <c r="P290" s="206"/>
      <c r="Q290" s="206"/>
      <c r="R290" s="206"/>
      <c r="S290" s="206"/>
      <c r="T290" s="207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01" t="s">
        <v>147</v>
      </c>
      <c r="AU290" s="201" t="s">
        <v>146</v>
      </c>
      <c r="AV290" s="15" t="s">
        <v>145</v>
      </c>
      <c r="AW290" s="15" t="s">
        <v>30</v>
      </c>
      <c r="AX290" s="15" t="s">
        <v>80</v>
      </c>
      <c r="AY290" s="201" t="s">
        <v>137</v>
      </c>
    </row>
    <row r="291" s="2" customFormat="1" ht="16.5" customHeight="1">
      <c r="A291" s="37"/>
      <c r="B291" s="170"/>
      <c r="C291" s="208" t="s">
        <v>357</v>
      </c>
      <c r="D291" s="208" t="s">
        <v>169</v>
      </c>
      <c r="E291" s="209" t="s">
        <v>350</v>
      </c>
      <c r="F291" s="210" t="s">
        <v>351</v>
      </c>
      <c r="G291" s="211" t="s">
        <v>143</v>
      </c>
      <c r="H291" s="212">
        <v>117.884</v>
      </c>
      <c r="I291" s="213"/>
      <c r="J291" s="214">
        <f>ROUND(I291*H291,2)</f>
        <v>0</v>
      </c>
      <c r="K291" s="210" t="s">
        <v>144</v>
      </c>
      <c r="L291" s="215"/>
      <c r="M291" s="216" t="s">
        <v>1</v>
      </c>
      <c r="N291" s="217" t="s">
        <v>39</v>
      </c>
      <c r="O291" s="76"/>
      <c r="P291" s="180">
        <f>O291*H291</f>
        <v>0</v>
      </c>
      <c r="Q291" s="180">
        <v>0</v>
      </c>
      <c r="R291" s="180">
        <f>Q291*H291</f>
        <v>0</v>
      </c>
      <c r="S291" s="180">
        <v>0</v>
      </c>
      <c r="T291" s="181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82" t="s">
        <v>157</v>
      </c>
      <c r="AT291" s="182" t="s">
        <v>169</v>
      </c>
      <c r="AU291" s="182" t="s">
        <v>146</v>
      </c>
      <c r="AY291" s="18" t="s">
        <v>137</v>
      </c>
      <c r="BE291" s="183">
        <f>IF(N291="základní",J291,0)</f>
        <v>0</v>
      </c>
      <c r="BF291" s="183">
        <f>IF(N291="snížená",J291,0)</f>
        <v>0</v>
      </c>
      <c r="BG291" s="183">
        <f>IF(N291="zákl. přenesená",J291,0)</f>
        <v>0</v>
      </c>
      <c r="BH291" s="183">
        <f>IF(N291="sníž. přenesená",J291,0)</f>
        <v>0</v>
      </c>
      <c r="BI291" s="183">
        <f>IF(N291="nulová",J291,0)</f>
        <v>0</v>
      </c>
      <c r="BJ291" s="18" t="s">
        <v>146</v>
      </c>
      <c r="BK291" s="183">
        <f>ROUND(I291*H291,2)</f>
        <v>0</v>
      </c>
      <c r="BL291" s="18" t="s">
        <v>188</v>
      </c>
      <c r="BM291" s="182" t="s">
        <v>358</v>
      </c>
    </row>
    <row r="292" s="14" customFormat="1">
      <c r="A292" s="14"/>
      <c r="B292" s="192"/>
      <c r="C292" s="14"/>
      <c r="D292" s="185" t="s">
        <v>147</v>
      </c>
      <c r="E292" s="193" t="s">
        <v>1</v>
      </c>
      <c r="F292" s="194" t="s">
        <v>430</v>
      </c>
      <c r="G292" s="14"/>
      <c r="H292" s="195">
        <v>117.884</v>
      </c>
      <c r="I292" s="196"/>
      <c r="J292" s="14"/>
      <c r="K292" s="14"/>
      <c r="L292" s="192"/>
      <c r="M292" s="197"/>
      <c r="N292" s="198"/>
      <c r="O292" s="198"/>
      <c r="P292" s="198"/>
      <c r="Q292" s="198"/>
      <c r="R292" s="198"/>
      <c r="S292" s="198"/>
      <c r="T292" s="19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193" t="s">
        <v>147</v>
      </c>
      <c r="AU292" s="193" t="s">
        <v>146</v>
      </c>
      <c r="AV292" s="14" t="s">
        <v>146</v>
      </c>
      <c r="AW292" s="14" t="s">
        <v>30</v>
      </c>
      <c r="AX292" s="14" t="s">
        <v>73</v>
      </c>
      <c r="AY292" s="193" t="s">
        <v>137</v>
      </c>
    </row>
    <row r="293" s="15" customFormat="1">
      <c r="A293" s="15"/>
      <c r="B293" s="200"/>
      <c r="C293" s="15"/>
      <c r="D293" s="185" t="s">
        <v>147</v>
      </c>
      <c r="E293" s="201" t="s">
        <v>1</v>
      </c>
      <c r="F293" s="202" t="s">
        <v>152</v>
      </c>
      <c r="G293" s="15"/>
      <c r="H293" s="203">
        <v>117.884</v>
      </c>
      <c r="I293" s="204"/>
      <c r="J293" s="15"/>
      <c r="K293" s="15"/>
      <c r="L293" s="200"/>
      <c r="M293" s="205"/>
      <c r="N293" s="206"/>
      <c r="O293" s="206"/>
      <c r="P293" s="206"/>
      <c r="Q293" s="206"/>
      <c r="R293" s="206"/>
      <c r="S293" s="206"/>
      <c r="T293" s="207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01" t="s">
        <v>147</v>
      </c>
      <c r="AU293" s="201" t="s">
        <v>146</v>
      </c>
      <c r="AV293" s="15" t="s">
        <v>145</v>
      </c>
      <c r="AW293" s="15" t="s">
        <v>30</v>
      </c>
      <c r="AX293" s="15" t="s">
        <v>80</v>
      </c>
      <c r="AY293" s="201" t="s">
        <v>137</v>
      </c>
    </row>
    <row r="294" s="2" customFormat="1" ht="33" customHeight="1">
      <c r="A294" s="37"/>
      <c r="B294" s="170"/>
      <c r="C294" s="171" t="s">
        <v>261</v>
      </c>
      <c r="D294" s="171" t="s">
        <v>140</v>
      </c>
      <c r="E294" s="172" t="s">
        <v>360</v>
      </c>
      <c r="F294" s="173" t="s">
        <v>361</v>
      </c>
      <c r="G294" s="174" t="s">
        <v>143</v>
      </c>
      <c r="H294" s="175">
        <v>32.490000000000002</v>
      </c>
      <c r="I294" s="176"/>
      <c r="J294" s="177">
        <f>ROUND(I294*H294,2)</f>
        <v>0</v>
      </c>
      <c r="K294" s="173" t="s">
        <v>144</v>
      </c>
      <c r="L294" s="38"/>
      <c r="M294" s="178" t="s">
        <v>1</v>
      </c>
      <c r="N294" s="179" t="s">
        <v>39</v>
      </c>
      <c r="O294" s="76"/>
      <c r="P294" s="180">
        <f>O294*H294</f>
        <v>0</v>
      </c>
      <c r="Q294" s="180">
        <v>0</v>
      </c>
      <c r="R294" s="180">
        <f>Q294*H294</f>
        <v>0</v>
      </c>
      <c r="S294" s="180">
        <v>0</v>
      </c>
      <c r="T294" s="181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82" t="s">
        <v>188</v>
      </c>
      <c r="AT294" s="182" t="s">
        <v>140</v>
      </c>
      <c r="AU294" s="182" t="s">
        <v>146</v>
      </c>
      <c r="AY294" s="18" t="s">
        <v>137</v>
      </c>
      <c r="BE294" s="183">
        <f>IF(N294="základní",J294,0)</f>
        <v>0</v>
      </c>
      <c r="BF294" s="183">
        <f>IF(N294="snížená",J294,0)</f>
        <v>0</v>
      </c>
      <c r="BG294" s="183">
        <f>IF(N294="zákl. přenesená",J294,0)</f>
        <v>0</v>
      </c>
      <c r="BH294" s="183">
        <f>IF(N294="sníž. přenesená",J294,0)</f>
        <v>0</v>
      </c>
      <c r="BI294" s="183">
        <f>IF(N294="nulová",J294,0)</f>
        <v>0</v>
      </c>
      <c r="BJ294" s="18" t="s">
        <v>146</v>
      </c>
      <c r="BK294" s="183">
        <f>ROUND(I294*H294,2)</f>
        <v>0</v>
      </c>
      <c r="BL294" s="18" t="s">
        <v>188</v>
      </c>
      <c r="BM294" s="182" t="s">
        <v>362</v>
      </c>
    </row>
    <row r="295" s="13" customFormat="1">
      <c r="A295" s="13"/>
      <c r="B295" s="184"/>
      <c r="C295" s="13"/>
      <c r="D295" s="185" t="s">
        <v>147</v>
      </c>
      <c r="E295" s="186" t="s">
        <v>1</v>
      </c>
      <c r="F295" s="187" t="s">
        <v>161</v>
      </c>
      <c r="G295" s="13"/>
      <c r="H295" s="186" t="s">
        <v>1</v>
      </c>
      <c r="I295" s="188"/>
      <c r="J295" s="13"/>
      <c r="K295" s="13"/>
      <c r="L295" s="184"/>
      <c r="M295" s="189"/>
      <c r="N295" s="190"/>
      <c r="O295" s="190"/>
      <c r="P295" s="190"/>
      <c r="Q295" s="190"/>
      <c r="R295" s="190"/>
      <c r="S295" s="190"/>
      <c r="T295" s="19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86" t="s">
        <v>147</v>
      </c>
      <c r="AU295" s="186" t="s">
        <v>146</v>
      </c>
      <c r="AV295" s="13" t="s">
        <v>80</v>
      </c>
      <c r="AW295" s="13" t="s">
        <v>30</v>
      </c>
      <c r="AX295" s="13" t="s">
        <v>73</v>
      </c>
      <c r="AY295" s="186" t="s">
        <v>137</v>
      </c>
    </row>
    <row r="296" s="13" customFormat="1">
      <c r="A296" s="13"/>
      <c r="B296" s="184"/>
      <c r="C296" s="13"/>
      <c r="D296" s="185" t="s">
        <v>147</v>
      </c>
      <c r="E296" s="186" t="s">
        <v>1</v>
      </c>
      <c r="F296" s="187" t="s">
        <v>148</v>
      </c>
      <c r="G296" s="13"/>
      <c r="H296" s="186" t="s">
        <v>1</v>
      </c>
      <c r="I296" s="188"/>
      <c r="J296" s="13"/>
      <c r="K296" s="13"/>
      <c r="L296" s="184"/>
      <c r="M296" s="189"/>
      <c r="N296" s="190"/>
      <c r="O296" s="190"/>
      <c r="P296" s="190"/>
      <c r="Q296" s="190"/>
      <c r="R296" s="190"/>
      <c r="S296" s="190"/>
      <c r="T296" s="19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86" t="s">
        <v>147</v>
      </c>
      <c r="AU296" s="186" t="s">
        <v>146</v>
      </c>
      <c r="AV296" s="13" t="s">
        <v>80</v>
      </c>
      <c r="AW296" s="13" t="s">
        <v>30</v>
      </c>
      <c r="AX296" s="13" t="s">
        <v>73</v>
      </c>
      <c r="AY296" s="186" t="s">
        <v>137</v>
      </c>
    </row>
    <row r="297" s="14" customFormat="1">
      <c r="A297" s="14"/>
      <c r="B297" s="192"/>
      <c r="C297" s="14"/>
      <c r="D297" s="185" t="s">
        <v>147</v>
      </c>
      <c r="E297" s="193" t="s">
        <v>1</v>
      </c>
      <c r="F297" s="194" t="s">
        <v>404</v>
      </c>
      <c r="G297" s="14"/>
      <c r="H297" s="195">
        <v>18.690000000000001</v>
      </c>
      <c r="I297" s="196"/>
      <c r="J297" s="14"/>
      <c r="K297" s="14"/>
      <c r="L297" s="192"/>
      <c r="M297" s="197"/>
      <c r="N297" s="198"/>
      <c r="O297" s="198"/>
      <c r="P297" s="198"/>
      <c r="Q297" s="198"/>
      <c r="R297" s="198"/>
      <c r="S297" s="198"/>
      <c r="T297" s="19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193" t="s">
        <v>147</v>
      </c>
      <c r="AU297" s="193" t="s">
        <v>146</v>
      </c>
      <c r="AV297" s="14" t="s">
        <v>146</v>
      </c>
      <c r="AW297" s="14" t="s">
        <v>30</v>
      </c>
      <c r="AX297" s="14" t="s">
        <v>73</v>
      </c>
      <c r="AY297" s="193" t="s">
        <v>137</v>
      </c>
    </row>
    <row r="298" s="13" customFormat="1">
      <c r="A298" s="13"/>
      <c r="B298" s="184"/>
      <c r="C298" s="13"/>
      <c r="D298" s="185" t="s">
        <v>147</v>
      </c>
      <c r="E298" s="186" t="s">
        <v>1</v>
      </c>
      <c r="F298" s="187" t="s">
        <v>150</v>
      </c>
      <c r="G298" s="13"/>
      <c r="H298" s="186" t="s">
        <v>1</v>
      </c>
      <c r="I298" s="188"/>
      <c r="J298" s="13"/>
      <c r="K298" s="13"/>
      <c r="L298" s="184"/>
      <c r="M298" s="189"/>
      <c r="N298" s="190"/>
      <c r="O298" s="190"/>
      <c r="P298" s="190"/>
      <c r="Q298" s="190"/>
      <c r="R298" s="190"/>
      <c r="S298" s="190"/>
      <c r="T298" s="19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86" t="s">
        <v>147</v>
      </c>
      <c r="AU298" s="186" t="s">
        <v>146</v>
      </c>
      <c r="AV298" s="13" t="s">
        <v>80</v>
      </c>
      <c r="AW298" s="13" t="s">
        <v>30</v>
      </c>
      <c r="AX298" s="13" t="s">
        <v>73</v>
      </c>
      <c r="AY298" s="186" t="s">
        <v>137</v>
      </c>
    </row>
    <row r="299" s="14" customFormat="1">
      <c r="A299" s="14"/>
      <c r="B299" s="192"/>
      <c r="C299" s="14"/>
      <c r="D299" s="185" t="s">
        <v>147</v>
      </c>
      <c r="E299" s="193" t="s">
        <v>1</v>
      </c>
      <c r="F299" s="194" t="s">
        <v>405</v>
      </c>
      <c r="G299" s="14"/>
      <c r="H299" s="195">
        <v>13.800000000000001</v>
      </c>
      <c r="I299" s="196"/>
      <c r="J299" s="14"/>
      <c r="K299" s="14"/>
      <c r="L299" s="192"/>
      <c r="M299" s="197"/>
      <c r="N299" s="198"/>
      <c r="O299" s="198"/>
      <c r="P299" s="198"/>
      <c r="Q299" s="198"/>
      <c r="R299" s="198"/>
      <c r="S299" s="198"/>
      <c r="T299" s="19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193" t="s">
        <v>147</v>
      </c>
      <c r="AU299" s="193" t="s">
        <v>146</v>
      </c>
      <c r="AV299" s="14" t="s">
        <v>146</v>
      </c>
      <c r="AW299" s="14" t="s">
        <v>30</v>
      </c>
      <c r="AX299" s="14" t="s">
        <v>73</v>
      </c>
      <c r="AY299" s="193" t="s">
        <v>137</v>
      </c>
    </row>
    <row r="300" s="15" customFormat="1">
      <c r="A300" s="15"/>
      <c r="B300" s="200"/>
      <c r="C300" s="15"/>
      <c r="D300" s="185" t="s">
        <v>147</v>
      </c>
      <c r="E300" s="201" t="s">
        <v>1</v>
      </c>
      <c r="F300" s="202" t="s">
        <v>152</v>
      </c>
      <c r="G300" s="15"/>
      <c r="H300" s="203">
        <v>32.490000000000002</v>
      </c>
      <c r="I300" s="204"/>
      <c r="J300" s="15"/>
      <c r="K300" s="15"/>
      <c r="L300" s="200"/>
      <c r="M300" s="205"/>
      <c r="N300" s="206"/>
      <c r="O300" s="206"/>
      <c r="P300" s="206"/>
      <c r="Q300" s="206"/>
      <c r="R300" s="206"/>
      <c r="S300" s="206"/>
      <c r="T300" s="207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01" t="s">
        <v>147</v>
      </c>
      <c r="AU300" s="201" t="s">
        <v>146</v>
      </c>
      <c r="AV300" s="15" t="s">
        <v>145</v>
      </c>
      <c r="AW300" s="15" t="s">
        <v>30</v>
      </c>
      <c r="AX300" s="15" t="s">
        <v>80</v>
      </c>
      <c r="AY300" s="201" t="s">
        <v>137</v>
      </c>
    </row>
    <row r="301" s="2" customFormat="1" ht="37.8" customHeight="1">
      <c r="A301" s="37"/>
      <c r="B301" s="170"/>
      <c r="C301" s="171" t="s">
        <v>363</v>
      </c>
      <c r="D301" s="171" t="s">
        <v>140</v>
      </c>
      <c r="E301" s="172" t="s">
        <v>364</v>
      </c>
      <c r="F301" s="173" t="s">
        <v>365</v>
      </c>
      <c r="G301" s="174" t="s">
        <v>143</v>
      </c>
      <c r="H301" s="175">
        <v>32.490000000000002</v>
      </c>
      <c r="I301" s="176"/>
      <c r="J301" s="177">
        <f>ROUND(I301*H301,2)</f>
        <v>0</v>
      </c>
      <c r="K301" s="173" t="s">
        <v>144</v>
      </c>
      <c r="L301" s="38"/>
      <c r="M301" s="178" t="s">
        <v>1</v>
      </c>
      <c r="N301" s="179" t="s">
        <v>39</v>
      </c>
      <c r="O301" s="76"/>
      <c r="P301" s="180">
        <f>O301*H301</f>
        <v>0</v>
      </c>
      <c r="Q301" s="180">
        <v>0</v>
      </c>
      <c r="R301" s="180">
        <f>Q301*H301</f>
        <v>0</v>
      </c>
      <c r="S301" s="180">
        <v>0</v>
      </c>
      <c r="T301" s="181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82" t="s">
        <v>188</v>
      </c>
      <c r="AT301" s="182" t="s">
        <v>140</v>
      </c>
      <c r="AU301" s="182" t="s">
        <v>146</v>
      </c>
      <c r="AY301" s="18" t="s">
        <v>137</v>
      </c>
      <c r="BE301" s="183">
        <f>IF(N301="základní",J301,0)</f>
        <v>0</v>
      </c>
      <c r="BF301" s="183">
        <f>IF(N301="snížená",J301,0)</f>
        <v>0</v>
      </c>
      <c r="BG301" s="183">
        <f>IF(N301="zákl. přenesená",J301,0)</f>
        <v>0</v>
      </c>
      <c r="BH301" s="183">
        <f>IF(N301="sníž. přenesená",J301,0)</f>
        <v>0</v>
      </c>
      <c r="BI301" s="183">
        <f>IF(N301="nulová",J301,0)</f>
        <v>0</v>
      </c>
      <c r="BJ301" s="18" t="s">
        <v>146</v>
      </c>
      <c r="BK301" s="183">
        <f>ROUND(I301*H301,2)</f>
        <v>0</v>
      </c>
      <c r="BL301" s="18" t="s">
        <v>188</v>
      </c>
      <c r="BM301" s="182" t="s">
        <v>366</v>
      </c>
    </row>
    <row r="302" s="13" customFormat="1">
      <c r="A302" s="13"/>
      <c r="B302" s="184"/>
      <c r="C302" s="13"/>
      <c r="D302" s="185" t="s">
        <v>147</v>
      </c>
      <c r="E302" s="186" t="s">
        <v>1</v>
      </c>
      <c r="F302" s="187" t="s">
        <v>161</v>
      </c>
      <c r="G302" s="13"/>
      <c r="H302" s="186" t="s">
        <v>1</v>
      </c>
      <c r="I302" s="188"/>
      <c r="J302" s="13"/>
      <c r="K302" s="13"/>
      <c r="L302" s="184"/>
      <c r="M302" s="189"/>
      <c r="N302" s="190"/>
      <c r="O302" s="190"/>
      <c r="P302" s="190"/>
      <c r="Q302" s="190"/>
      <c r="R302" s="190"/>
      <c r="S302" s="190"/>
      <c r="T302" s="19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86" t="s">
        <v>147</v>
      </c>
      <c r="AU302" s="186" t="s">
        <v>146</v>
      </c>
      <c r="AV302" s="13" t="s">
        <v>80</v>
      </c>
      <c r="AW302" s="13" t="s">
        <v>30</v>
      </c>
      <c r="AX302" s="13" t="s">
        <v>73</v>
      </c>
      <c r="AY302" s="186" t="s">
        <v>137</v>
      </c>
    </row>
    <row r="303" s="13" customFormat="1">
      <c r="A303" s="13"/>
      <c r="B303" s="184"/>
      <c r="C303" s="13"/>
      <c r="D303" s="185" t="s">
        <v>147</v>
      </c>
      <c r="E303" s="186" t="s">
        <v>1</v>
      </c>
      <c r="F303" s="187" t="s">
        <v>148</v>
      </c>
      <c r="G303" s="13"/>
      <c r="H303" s="186" t="s">
        <v>1</v>
      </c>
      <c r="I303" s="188"/>
      <c r="J303" s="13"/>
      <c r="K303" s="13"/>
      <c r="L303" s="184"/>
      <c r="M303" s="189"/>
      <c r="N303" s="190"/>
      <c r="O303" s="190"/>
      <c r="P303" s="190"/>
      <c r="Q303" s="190"/>
      <c r="R303" s="190"/>
      <c r="S303" s="190"/>
      <c r="T303" s="19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86" t="s">
        <v>147</v>
      </c>
      <c r="AU303" s="186" t="s">
        <v>146</v>
      </c>
      <c r="AV303" s="13" t="s">
        <v>80</v>
      </c>
      <c r="AW303" s="13" t="s">
        <v>30</v>
      </c>
      <c r="AX303" s="13" t="s">
        <v>73</v>
      </c>
      <c r="AY303" s="186" t="s">
        <v>137</v>
      </c>
    </row>
    <row r="304" s="14" customFormat="1">
      <c r="A304" s="14"/>
      <c r="B304" s="192"/>
      <c r="C304" s="14"/>
      <c r="D304" s="185" t="s">
        <v>147</v>
      </c>
      <c r="E304" s="193" t="s">
        <v>1</v>
      </c>
      <c r="F304" s="194" t="s">
        <v>404</v>
      </c>
      <c r="G304" s="14"/>
      <c r="H304" s="195">
        <v>18.690000000000001</v>
      </c>
      <c r="I304" s="196"/>
      <c r="J304" s="14"/>
      <c r="K304" s="14"/>
      <c r="L304" s="192"/>
      <c r="M304" s="197"/>
      <c r="N304" s="198"/>
      <c r="O304" s="198"/>
      <c r="P304" s="198"/>
      <c r="Q304" s="198"/>
      <c r="R304" s="198"/>
      <c r="S304" s="198"/>
      <c r="T304" s="19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193" t="s">
        <v>147</v>
      </c>
      <c r="AU304" s="193" t="s">
        <v>146</v>
      </c>
      <c r="AV304" s="14" t="s">
        <v>146</v>
      </c>
      <c r="AW304" s="14" t="s">
        <v>30</v>
      </c>
      <c r="AX304" s="14" t="s">
        <v>73</v>
      </c>
      <c r="AY304" s="193" t="s">
        <v>137</v>
      </c>
    </row>
    <row r="305" s="13" customFormat="1">
      <c r="A305" s="13"/>
      <c r="B305" s="184"/>
      <c r="C305" s="13"/>
      <c r="D305" s="185" t="s">
        <v>147</v>
      </c>
      <c r="E305" s="186" t="s">
        <v>1</v>
      </c>
      <c r="F305" s="187" t="s">
        <v>150</v>
      </c>
      <c r="G305" s="13"/>
      <c r="H305" s="186" t="s">
        <v>1</v>
      </c>
      <c r="I305" s="188"/>
      <c r="J305" s="13"/>
      <c r="K305" s="13"/>
      <c r="L305" s="184"/>
      <c r="M305" s="189"/>
      <c r="N305" s="190"/>
      <c r="O305" s="190"/>
      <c r="P305" s="190"/>
      <c r="Q305" s="190"/>
      <c r="R305" s="190"/>
      <c r="S305" s="190"/>
      <c r="T305" s="19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86" t="s">
        <v>147</v>
      </c>
      <c r="AU305" s="186" t="s">
        <v>146</v>
      </c>
      <c r="AV305" s="13" t="s">
        <v>80</v>
      </c>
      <c r="AW305" s="13" t="s">
        <v>30</v>
      </c>
      <c r="AX305" s="13" t="s">
        <v>73</v>
      </c>
      <c r="AY305" s="186" t="s">
        <v>137</v>
      </c>
    </row>
    <row r="306" s="14" customFormat="1">
      <c r="A306" s="14"/>
      <c r="B306" s="192"/>
      <c r="C306" s="14"/>
      <c r="D306" s="185" t="s">
        <v>147</v>
      </c>
      <c r="E306" s="193" t="s">
        <v>1</v>
      </c>
      <c r="F306" s="194" t="s">
        <v>405</v>
      </c>
      <c r="G306" s="14"/>
      <c r="H306" s="195">
        <v>13.800000000000001</v>
      </c>
      <c r="I306" s="196"/>
      <c r="J306" s="14"/>
      <c r="K306" s="14"/>
      <c r="L306" s="192"/>
      <c r="M306" s="197"/>
      <c r="N306" s="198"/>
      <c r="O306" s="198"/>
      <c r="P306" s="198"/>
      <c r="Q306" s="198"/>
      <c r="R306" s="198"/>
      <c r="S306" s="198"/>
      <c r="T306" s="19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193" t="s">
        <v>147</v>
      </c>
      <c r="AU306" s="193" t="s">
        <v>146</v>
      </c>
      <c r="AV306" s="14" t="s">
        <v>146</v>
      </c>
      <c r="AW306" s="14" t="s">
        <v>30</v>
      </c>
      <c r="AX306" s="14" t="s">
        <v>73</v>
      </c>
      <c r="AY306" s="193" t="s">
        <v>137</v>
      </c>
    </row>
    <row r="307" s="15" customFormat="1">
      <c r="A307" s="15"/>
      <c r="B307" s="200"/>
      <c r="C307" s="15"/>
      <c r="D307" s="185" t="s">
        <v>147</v>
      </c>
      <c r="E307" s="201" t="s">
        <v>1</v>
      </c>
      <c r="F307" s="202" t="s">
        <v>152</v>
      </c>
      <c r="G307" s="15"/>
      <c r="H307" s="203">
        <v>32.490000000000002</v>
      </c>
      <c r="I307" s="204"/>
      <c r="J307" s="15"/>
      <c r="K307" s="15"/>
      <c r="L307" s="200"/>
      <c r="M307" s="205"/>
      <c r="N307" s="206"/>
      <c r="O307" s="206"/>
      <c r="P307" s="206"/>
      <c r="Q307" s="206"/>
      <c r="R307" s="206"/>
      <c r="S307" s="206"/>
      <c r="T307" s="207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01" t="s">
        <v>147</v>
      </c>
      <c r="AU307" s="201" t="s">
        <v>146</v>
      </c>
      <c r="AV307" s="15" t="s">
        <v>145</v>
      </c>
      <c r="AW307" s="15" t="s">
        <v>30</v>
      </c>
      <c r="AX307" s="15" t="s">
        <v>80</v>
      </c>
      <c r="AY307" s="201" t="s">
        <v>137</v>
      </c>
    </row>
    <row r="308" s="2" customFormat="1" ht="44.25" customHeight="1">
      <c r="A308" s="37"/>
      <c r="B308" s="170"/>
      <c r="C308" s="171" t="s">
        <v>265</v>
      </c>
      <c r="D308" s="171" t="s">
        <v>140</v>
      </c>
      <c r="E308" s="172" t="s">
        <v>367</v>
      </c>
      <c r="F308" s="173" t="s">
        <v>368</v>
      </c>
      <c r="G308" s="174" t="s">
        <v>143</v>
      </c>
      <c r="H308" s="175">
        <v>32.490000000000002</v>
      </c>
      <c r="I308" s="176"/>
      <c r="J308" s="177">
        <f>ROUND(I308*H308,2)</f>
        <v>0</v>
      </c>
      <c r="K308" s="173" t="s">
        <v>144</v>
      </c>
      <c r="L308" s="38"/>
      <c r="M308" s="178" t="s">
        <v>1</v>
      </c>
      <c r="N308" s="179" t="s">
        <v>39</v>
      </c>
      <c r="O308" s="76"/>
      <c r="P308" s="180">
        <f>O308*H308</f>
        <v>0</v>
      </c>
      <c r="Q308" s="180">
        <v>0</v>
      </c>
      <c r="R308" s="180">
        <f>Q308*H308</f>
        <v>0</v>
      </c>
      <c r="S308" s="180">
        <v>0</v>
      </c>
      <c r="T308" s="181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82" t="s">
        <v>188</v>
      </c>
      <c r="AT308" s="182" t="s">
        <v>140</v>
      </c>
      <c r="AU308" s="182" t="s">
        <v>146</v>
      </c>
      <c r="AY308" s="18" t="s">
        <v>137</v>
      </c>
      <c r="BE308" s="183">
        <f>IF(N308="základní",J308,0)</f>
        <v>0</v>
      </c>
      <c r="BF308" s="183">
        <f>IF(N308="snížená",J308,0)</f>
        <v>0</v>
      </c>
      <c r="BG308" s="183">
        <f>IF(N308="zákl. přenesená",J308,0)</f>
        <v>0</v>
      </c>
      <c r="BH308" s="183">
        <f>IF(N308="sníž. přenesená",J308,0)</f>
        <v>0</v>
      </c>
      <c r="BI308" s="183">
        <f>IF(N308="nulová",J308,0)</f>
        <v>0</v>
      </c>
      <c r="BJ308" s="18" t="s">
        <v>146</v>
      </c>
      <c r="BK308" s="183">
        <f>ROUND(I308*H308,2)</f>
        <v>0</v>
      </c>
      <c r="BL308" s="18" t="s">
        <v>188</v>
      </c>
      <c r="BM308" s="182" t="s">
        <v>369</v>
      </c>
    </row>
    <row r="309" s="13" customFormat="1">
      <c r="A309" s="13"/>
      <c r="B309" s="184"/>
      <c r="C309" s="13"/>
      <c r="D309" s="185" t="s">
        <v>147</v>
      </c>
      <c r="E309" s="186" t="s">
        <v>1</v>
      </c>
      <c r="F309" s="187" t="s">
        <v>161</v>
      </c>
      <c r="G309" s="13"/>
      <c r="H309" s="186" t="s">
        <v>1</v>
      </c>
      <c r="I309" s="188"/>
      <c r="J309" s="13"/>
      <c r="K309" s="13"/>
      <c r="L309" s="184"/>
      <c r="M309" s="189"/>
      <c r="N309" s="190"/>
      <c r="O309" s="190"/>
      <c r="P309" s="190"/>
      <c r="Q309" s="190"/>
      <c r="R309" s="190"/>
      <c r="S309" s="190"/>
      <c r="T309" s="19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86" t="s">
        <v>147</v>
      </c>
      <c r="AU309" s="186" t="s">
        <v>146</v>
      </c>
      <c r="AV309" s="13" t="s">
        <v>80</v>
      </c>
      <c r="AW309" s="13" t="s">
        <v>30</v>
      </c>
      <c r="AX309" s="13" t="s">
        <v>73</v>
      </c>
      <c r="AY309" s="186" t="s">
        <v>137</v>
      </c>
    </row>
    <row r="310" s="13" customFormat="1">
      <c r="A310" s="13"/>
      <c r="B310" s="184"/>
      <c r="C310" s="13"/>
      <c r="D310" s="185" t="s">
        <v>147</v>
      </c>
      <c r="E310" s="186" t="s">
        <v>1</v>
      </c>
      <c r="F310" s="187" t="s">
        <v>148</v>
      </c>
      <c r="G310" s="13"/>
      <c r="H310" s="186" t="s">
        <v>1</v>
      </c>
      <c r="I310" s="188"/>
      <c r="J310" s="13"/>
      <c r="K310" s="13"/>
      <c r="L310" s="184"/>
      <c r="M310" s="189"/>
      <c r="N310" s="190"/>
      <c r="O310" s="190"/>
      <c r="P310" s="190"/>
      <c r="Q310" s="190"/>
      <c r="R310" s="190"/>
      <c r="S310" s="190"/>
      <c r="T310" s="19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86" t="s">
        <v>147</v>
      </c>
      <c r="AU310" s="186" t="s">
        <v>146</v>
      </c>
      <c r="AV310" s="13" t="s">
        <v>80</v>
      </c>
      <c r="AW310" s="13" t="s">
        <v>30</v>
      </c>
      <c r="AX310" s="13" t="s">
        <v>73</v>
      </c>
      <c r="AY310" s="186" t="s">
        <v>137</v>
      </c>
    </row>
    <row r="311" s="14" customFormat="1">
      <c r="A311" s="14"/>
      <c r="B311" s="192"/>
      <c r="C311" s="14"/>
      <c r="D311" s="185" t="s">
        <v>147</v>
      </c>
      <c r="E311" s="193" t="s">
        <v>1</v>
      </c>
      <c r="F311" s="194" t="s">
        <v>404</v>
      </c>
      <c r="G311" s="14"/>
      <c r="H311" s="195">
        <v>18.690000000000001</v>
      </c>
      <c r="I311" s="196"/>
      <c r="J311" s="14"/>
      <c r="K311" s="14"/>
      <c r="L311" s="192"/>
      <c r="M311" s="197"/>
      <c r="N311" s="198"/>
      <c r="O311" s="198"/>
      <c r="P311" s="198"/>
      <c r="Q311" s="198"/>
      <c r="R311" s="198"/>
      <c r="S311" s="198"/>
      <c r="T311" s="199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193" t="s">
        <v>147</v>
      </c>
      <c r="AU311" s="193" t="s">
        <v>146</v>
      </c>
      <c r="AV311" s="14" t="s">
        <v>146</v>
      </c>
      <c r="AW311" s="14" t="s">
        <v>30</v>
      </c>
      <c r="AX311" s="14" t="s">
        <v>73</v>
      </c>
      <c r="AY311" s="193" t="s">
        <v>137</v>
      </c>
    </row>
    <row r="312" s="13" customFormat="1">
      <c r="A312" s="13"/>
      <c r="B312" s="184"/>
      <c r="C312" s="13"/>
      <c r="D312" s="185" t="s">
        <v>147</v>
      </c>
      <c r="E312" s="186" t="s">
        <v>1</v>
      </c>
      <c r="F312" s="187" t="s">
        <v>150</v>
      </c>
      <c r="G312" s="13"/>
      <c r="H312" s="186" t="s">
        <v>1</v>
      </c>
      <c r="I312" s="188"/>
      <c r="J312" s="13"/>
      <c r="K312" s="13"/>
      <c r="L312" s="184"/>
      <c r="M312" s="189"/>
      <c r="N312" s="190"/>
      <c r="O312" s="190"/>
      <c r="P312" s="190"/>
      <c r="Q312" s="190"/>
      <c r="R312" s="190"/>
      <c r="S312" s="190"/>
      <c r="T312" s="19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86" t="s">
        <v>147</v>
      </c>
      <c r="AU312" s="186" t="s">
        <v>146</v>
      </c>
      <c r="AV312" s="13" t="s">
        <v>80</v>
      </c>
      <c r="AW312" s="13" t="s">
        <v>30</v>
      </c>
      <c r="AX312" s="13" t="s">
        <v>73</v>
      </c>
      <c r="AY312" s="186" t="s">
        <v>137</v>
      </c>
    </row>
    <row r="313" s="14" customFormat="1">
      <c r="A313" s="14"/>
      <c r="B313" s="192"/>
      <c r="C313" s="14"/>
      <c r="D313" s="185" t="s">
        <v>147</v>
      </c>
      <c r="E313" s="193" t="s">
        <v>1</v>
      </c>
      <c r="F313" s="194" t="s">
        <v>405</v>
      </c>
      <c r="G313" s="14"/>
      <c r="H313" s="195">
        <v>13.800000000000001</v>
      </c>
      <c r="I313" s="196"/>
      <c r="J313" s="14"/>
      <c r="K313" s="14"/>
      <c r="L313" s="192"/>
      <c r="M313" s="197"/>
      <c r="N313" s="198"/>
      <c r="O313" s="198"/>
      <c r="P313" s="198"/>
      <c r="Q313" s="198"/>
      <c r="R313" s="198"/>
      <c r="S313" s="198"/>
      <c r="T313" s="19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193" t="s">
        <v>147</v>
      </c>
      <c r="AU313" s="193" t="s">
        <v>146</v>
      </c>
      <c r="AV313" s="14" t="s">
        <v>146</v>
      </c>
      <c r="AW313" s="14" t="s">
        <v>30</v>
      </c>
      <c r="AX313" s="14" t="s">
        <v>73</v>
      </c>
      <c r="AY313" s="193" t="s">
        <v>137</v>
      </c>
    </row>
    <row r="314" s="15" customFormat="1">
      <c r="A314" s="15"/>
      <c r="B314" s="200"/>
      <c r="C314" s="15"/>
      <c r="D314" s="185" t="s">
        <v>147</v>
      </c>
      <c r="E314" s="201" t="s">
        <v>1</v>
      </c>
      <c r="F314" s="202" t="s">
        <v>152</v>
      </c>
      <c r="G314" s="15"/>
      <c r="H314" s="203">
        <v>32.490000000000002</v>
      </c>
      <c r="I314" s="204"/>
      <c r="J314" s="15"/>
      <c r="K314" s="15"/>
      <c r="L314" s="200"/>
      <c r="M314" s="205"/>
      <c r="N314" s="206"/>
      <c r="O314" s="206"/>
      <c r="P314" s="206"/>
      <c r="Q314" s="206"/>
      <c r="R314" s="206"/>
      <c r="S314" s="206"/>
      <c r="T314" s="207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01" t="s">
        <v>147</v>
      </c>
      <c r="AU314" s="201" t="s">
        <v>146</v>
      </c>
      <c r="AV314" s="15" t="s">
        <v>145</v>
      </c>
      <c r="AW314" s="15" t="s">
        <v>30</v>
      </c>
      <c r="AX314" s="15" t="s">
        <v>80</v>
      </c>
      <c r="AY314" s="201" t="s">
        <v>137</v>
      </c>
    </row>
    <row r="315" s="2" customFormat="1" ht="37.8" customHeight="1">
      <c r="A315" s="37"/>
      <c r="B315" s="170"/>
      <c r="C315" s="171" t="s">
        <v>370</v>
      </c>
      <c r="D315" s="171" t="s">
        <v>140</v>
      </c>
      <c r="E315" s="172" t="s">
        <v>371</v>
      </c>
      <c r="F315" s="173" t="s">
        <v>372</v>
      </c>
      <c r="G315" s="174" t="s">
        <v>143</v>
      </c>
      <c r="H315" s="175">
        <v>112.27</v>
      </c>
      <c r="I315" s="176"/>
      <c r="J315" s="177">
        <f>ROUND(I315*H315,2)</f>
        <v>0</v>
      </c>
      <c r="K315" s="173" t="s">
        <v>144</v>
      </c>
      <c r="L315" s="38"/>
      <c r="M315" s="178" t="s">
        <v>1</v>
      </c>
      <c r="N315" s="179" t="s">
        <v>39</v>
      </c>
      <c r="O315" s="76"/>
      <c r="P315" s="180">
        <f>O315*H315</f>
        <v>0</v>
      </c>
      <c r="Q315" s="180">
        <v>0</v>
      </c>
      <c r="R315" s="180">
        <f>Q315*H315</f>
        <v>0</v>
      </c>
      <c r="S315" s="180">
        <v>0</v>
      </c>
      <c r="T315" s="181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82" t="s">
        <v>188</v>
      </c>
      <c r="AT315" s="182" t="s">
        <v>140</v>
      </c>
      <c r="AU315" s="182" t="s">
        <v>146</v>
      </c>
      <c r="AY315" s="18" t="s">
        <v>137</v>
      </c>
      <c r="BE315" s="183">
        <f>IF(N315="základní",J315,0)</f>
        <v>0</v>
      </c>
      <c r="BF315" s="183">
        <f>IF(N315="snížená",J315,0)</f>
        <v>0</v>
      </c>
      <c r="BG315" s="183">
        <f>IF(N315="zákl. přenesená",J315,0)</f>
        <v>0</v>
      </c>
      <c r="BH315" s="183">
        <f>IF(N315="sníž. přenesená",J315,0)</f>
        <v>0</v>
      </c>
      <c r="BI315" s="183">
        <f>IF(N315="nulová",J315,0)</f>
        <v>0</v>
      </c>
      <c r="BJ315" s="18" t="s">
        <v>146</v>
      </c>
      <c r="BK315" s="183">
        <f>ROUND(I315*H315,2)</f>
        <v>0</v>
      </c>
      <c r="BL315" s="18" t="s">
        <v>188</v>
      </c>
      <c r="BM315" s="182" t="s">
        <v>373</v>
      </c>
    </row>
    <row r="316" s="13" customFormat="1">
      <c r="A316" s="13"/>
      <c r="B316" s="184"/>
      <c r="C316" s="13"/>
      <c r="D316" s="185" t="s">
        <v>147</v>
      </c>
      <c r="E316" s="186" t="s">
        <v>1</v>
      </c>
      <c r="F316" s="187" t="s">
        <v>374</v>
      </c>
      <c r="G316" s="13"/>
      <c r="H316" s="186" t="s">
        <v>1</v>
      </c>
      <c r="I316" s="188"/>
      <c r="J316" s="13"/>
      <c r="K316" s="13"/>
      <c r="L316" s="184"/>
      <c r="M316" s="189"/>
      <c r="N316" s="190"/>
      <c r="O316" s="190"/>
      <c r="P316" s="190"/>
      <c r="Q316" s="190"/>
      <c r="R316" s="190"/>
      <c r="S316" s="190"/>
      <c r="T316" s="19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186" t="s">
        <v>147</v>
      </c>
      <c r="AU316" s="186" t="s">
        <v>146</v>
      </c>
      <c r="AV316" s="13" t="s">
        <v>80</v>
      </c>
      <c r="AW316" s="13" t="s">
        <v>30</v>
      </c>
      <c r="AX316" s="13" t="s">
        <v>73</v>
      </c>
      <c r="AY316" s="186" t="s">
        <v>137</v>
      </c>
    </row>
    <row r="317" s="13" customFormat="1">
      <c r="A317" s="13"/>
      <c r="B317" s="184"/>
      <c r="C317" s="13"/>
      <c r="D317" s="185" t="s">
        <v>147</v>
      </c>
      <c r="E317" s="186" t="s">
        <v>1</v>
      </c>
      <c r="F317" s="187" t="s">
        <v>148</v>
      </c>
      <c r="G317" s="13"/>
      <c r="H317" s="186" t="s">
        <v>1</v>
      </c>
      <c r="I317" s="188"/>
      <c r="J317" s="13"/>
      <c r="K317" s="13"/>
      <c r="L317" s="184"/>
      <c r="M317" s="189"/>
      <c r="N317" s="190"/>
      <c r="O317" s="190"/>
      <c r="P317" s="190"/>
      <c r="Q317" s="190"/>
      <c r="R317" s="190"/>
      <c r="S317" s="190"/>
      <c r="T317" s="19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186" t="s">
        <v>147</v>
      </c>
      <c r="AU317" s="186" t="s">
        <v>146</v>
      </c>
      <c r="AV317" s="13" t="s">
        <v>80</v>
      </c>
      <c r="AW317" s="13" t="s">
        <v>30</v>
      </c>
      <c r="AX317" s="13" t="s">
        <v>73</v>
      </c>
      <c r="AY317" s="186" t="s">
        <v>137</v>
      </c>
    </row>
    <row r="318" s="14" customFormat="1">
      <c r="A318" s="14"/>
      <c r="B318" s="192"/>
      <c r="C318" s="14"/>
      <c r="D318" s="185" t="s">
        <v>147</v>
      </c>
      <c r="E318" s="193" t="s">
        <v>1</v>
      </c>
      <c r="F318" s="194" t="s">
        <v>402</v>
      </c>
      <c r="G318" s="14"/>
      <c r="H318" s="195">
        <v>66.150000000000006</v>
      </c>
      <c r="I318" s="196"/>
      <c r="J318" s="14"/>
      <c r="K318" s="14"/>
      <c r="L318" s="192"/>
      <c r="M318" s="197"/>
      <c r="N318" s="198"/>
      <c r="O318" s="198"/>
      <c r="P318" s="198"/>
      <c r="Q318" s="198"/>
      <c r="R318" s="198"/>
      <c r="S318" s="198"/>
      <c r="T318" s="199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193" t="s">
        <v>147</v>
      </c>
      <c r="AU318" s="193" t="s">
        <v>146</v>
      </c>
      <c r="AV318" s="14" t="s">
        <v>146</v>
      </c>
      <c r="AW318" s="14" t="s">
        <v>30</v>
      </c>
      <c r="AX318" s="14" t="s">
        <v>73</v>
      </c>
      <c r="AY318" s="193" t="s">
        <v>137</v>
      </c>
    </row>
    <row r="319" s="13" customFormat="1">
      <c r="A319" s="13"/>
      <c r="B319" s="184"/>
      <c r="C319" s="13"/>
      <c r="D319" s="185" t="s">
        <v>147</v>
      </c>
      <c r="E319" s="186" t="s">
        <v>1</v>
      </c>
      <c r="F319" s="187" t="s">
        <v>150</v>
      </c>
      <c r="G319" s="13"/>
      <c r="H319" s="186" t="s">
        <v>1</v>
      </c>
      <c r="I319" s="188"/>
      <c r="J319" s="13"/>
      <c r="K319" s="13"/>
      <c r="L319" s="184"/>
      <c r="M319" s="189"/>
      <c r="N319" s="190"/>
      <c r="O319" s="190"/>
      <c r="P319" s="190"/>
      <c r="Q319" s="190"/>
      <c r="R319" s="190"/>
      <c r="S319" s="190"/>
      <c r="T319" s="19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86" t="s">
        <v>147</v>
      </c>
      <c r="AU319" s="186" t="s">
        <v>146</v>
      </c>
      <c r="AV319" s="13" t="s">
        <v>80</v>
      </c>
      <c r="AW319" s="13" t="s">
        <v>30</v>
      </c>
      <c r="AX319" s="13" t="s">
        <v>73</v>
      </c>
      <c r="AY319" s="186" t="s">
        <v>137</v>
      </c>
    </row>
    <row r="320" s="14" customFormat="1">
      <c r="A320" s="14"/>
      <c r="B320" s="192"/>
      <c r="C320" s="14"/>
      <c r="D320" s="185" t="s">
        <v>147</v>
      </c>
      <c r="E320" s="193" t="s">
        <v>1</v>
      </c>
      <c r="F320" s="194" t="s">
        <v>403</v>
      </c>
      <c r="G320" s="14"/>
      <c r="H320" s="195">
        <v>46.119999999999997</v>
      </c>
      <c r="I320" s="196"/>
      <c r="J320" s="14"/>
      <c r="K320" s="14"/>
      <c r="L320" s="192"/>
      <c r="M320" s="197"/>
      <c r="N320" s="198"/>
      <c r="O320" s="198"/>
      <c r="P320" s="198"/>
      <c r="Q320" s="198"/>
      <c r="R320" s="198"/>
      <c r="S320" s="198"/>
      <c r="T320" s="19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193" t="s">
        <v>147</v>
      </c>
      <c r="AU320" s="193" t="s">
        <v>146</v>
      </c>
      <c r="AV320" s="14" t="s">
        <v>146</v>
      </c>
      <c r="AW320" s="14" t="s">
        <v>30</v>
      </c>
      <c r="AX320" s="14" t="s">
        <v>73</v>
      </c>
      <c r="AY320" s="193" t="s">
        <v>137</v>
      </c>
    </row>
    <row r="321" s="15" customFormat="1">
      <c r="A321" s="15"/>
      <c r="B321" s="200"/>
      <c r="C321" s="15"/>
      <c r="D321" s="185" t="s">
        <v>147</v>
      </c>
      <c r="E321" s="201" t="s">
        <v>1</v>
      </c>
      <c r="F321" s="202" t="s">
        <v>152</v>
      </c>
      <c r="G321" s="15"/>
      <c r="H321" s="203">
        <v>112.27000000000001</v>
      </c>
      <c r="I321" s="204"/>
      <c r="J321" s="15"/>
      <c r="K321" s="15"/>
      <c r="L321" s="200"/>
      <c r="M321" s="205"/>
      <c r="N321" s="206"/>
      <c r="O321" s="206"/>
      <c r="P321" s="206"/>
      <c r="Q321" s="206"/>
      <c r="R321" s="206"/>
      <c r="S321" s="206"/>
      <c r="T321" s="207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01" t="s">
        <v>147</v>
      </c>
      <c r="AU321" s="201" t="s">
        <v>146</v>
      </c>
      <c r="AV321" s="15" t="s">
        <v>145</v>
      </c>
      <c r="AW321" s="15" t="s">
        <v>30</v>
      </c>
      <c r="AX321" s="15" t="s">
        <v>80</v>
      </c>
      <c r="AY321" s="201" t="s">
        <v>137</v>
      </c>
    </row>
    <row r="322" s="12" customFormat="1" ht="25.92" customHeight="1">
      <c r="A322" s="12"/>
      <c r="B322" s="157"/>
      <c r="C322" s="12"/>
      <c r="D322" s="158" t="s">
        <v>72</v>
      </c>
      <c r="E322" s="159" t="s">
        <v>375</v>
      </c>
      <c r="F322" s="159" t="s">
        <v>376</v>
      </c>
      <c r="G322" s="12"/>
      <c r="H322" s="12"/>
      <c r="I322" s="160"/>
      <c r="J322" s="161">
        <f>BK322</f>
        <v>0</v>
      </c>
      <c r="K322" s="12"/>
      <c r="L322" s="157"/>
      <c r="M322" s="162"/>
      <c r="N322" s="163"/>
      <c r="O322" s="163"/>
      <c r="P322" s="164">
        <f>SUM(P323:P325)</f>
        <v>0</v>
      </c>
      <c r="Q322" s="163"/>
      <c r="R322" s="164">
        <f>SUM(R323:R325)</f>
        <v>0</v>
      </c>
      <c r="S322" s="163"/>
      <c r="T322" s="165">
        <f>SUM(T323:T325)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158" t="s">
        <v>168</v>
      </c>
      <c r="AT322" s="166" t="s">
        <v>72</v>
      </c>
      <c r="AU322" s="166" t="s">
        <v>73</v>
      </c>
      <c r="AY322" s="158" t="s">
        <v>137</v>
      </c>
      <c r="BK322" s="167">
        <f>SUM(BK323:BK325)</f>
        <v>0</v>
      </c>
    </row>
    <row r="323" s="2" customFormat="1" ht="16.5" customHeight="1">
      <c r="A323" s="37"/>
      <c r="B323" s="170"/>
      <c r="C323" s="171" t="s">
        <v>270</v>
      </c>
      <c r="D323" s="171" t="s">
        <v>140</v>
      </c>
      <c r="E323" s="172" t="s">
        <v>377</v>
      </c>
      <c r="F323" s="173" t="s">
        <v>378</v>
      </c>
      <c r="G323" s="174" t="s">
        <v>303</v>
      </c>
      <c r="H323" s="175">
        <v>1</v>
      </c>
      <c r="I323" s="176"/>
      <c r="J323" s="177">
        <f>ROUND(I323*H323,2)</f>
        <v>0</v>
      </c>
      <c r="K323" s="173" t="s">
        <v>379</v>
      </c>
      <c r="L323" s="38"/>
      <c r="M323" s="178" t="s">
        <v>1</v>
      </c>
      <c r="N323" s="179" t="s">
        <v>39</v>
      </c>
      <c r="O323" s="76"/>
      <c r="P323" s="180">
        <f>O323*H323</f>
        <v>0</v>
      </c>
      <c r="Q323" s="180">
        <v>0</v>
      </c>
      <c r="R323" s="180">
        <f>Q323*H323</f>
        <v>0</v>
      </c>
      <c r="S323" s="180">
        <v>0</v>
      </c>
      <c r="T323" s="181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82" t="s">
        <v>145</v>
      </c>
      <c r="AT323" s="182" t="s">
        <v>140</v>
      </c>
      <c r="AU323" s="182" t="s">
        <v>80</v>
      </c>
      <c r="AY323" s="18" t="s">
        <v>137</v>
      </c>
      <c r="BE323" s="183">
        <f>IF(N323="základní",J323,0)</f>
        <v>0</v>
      </c>
      <c r="BF323" s="183">
        <f>IF(N323="snížená",J323,0)</f>
        <v>0</v>
      </c>
      <c r="BG323" s="183">
        <f>IF(N323="zákl. přenesená",J323,0)</f>
        <v>0</v>
      </c>
      <c r="BH323" s="183">
        <f>IF(N323="sníž. přenesená",J323,0)</f>
        <v>0</v>
      </c>
      <c r="BI323" s="183">
        <f>IF(N323="nulová",J323,0)</f>
        <v>0</v>
      </c>
      <c r="BJ323" s="18" t="s">
        <v>146</v>
      </c>
      <c r="BK323" s="183">
        <f>ROUND(I323*H323,2)</f>
        <v>0</v>
      </c>
      <c r="BL323" s="18" t="s">
        <v>145</v>
      </c>
      <c r="BM323" s="182" t="s">
        <v>380</v>
      </c>
    </row>
    <row r="324" s="2" customFormat="1" ht="24.15" customHeight="1">
      <c r="A324" s="37"/>
      <c r="B324" s="170"/>
      <c r="C324" s="171" t="s">
        <v>381</v>
      </c>
      <c r="D324" s="171" t="s">
        <v>140</v>
      </c>
      <c r="E324" s="172" t="s">
        <v>382</v>
      </c>
      <c r="F324" s="173" t="s">
        <v>383</v>
      </c>
      <c r="G324" s="174" t="s">
        <v>384</v>
      </c>
      <c r="H324" s="175">
        <v>10</v>
      </c>
      <c r="I324" s="176"/>
      <c r="J324" s="177">
        <f>ROUND(I324*H324,2)</f>
        <v>0</v>
      </c>
      <c r="K324" s="173" t="s">
        <v>1</v>
      </c>
      <c r="L324" s="38"/>
      <c r="M324" s="178" t="s">
        <v>1</v>
      </c>
      <c r="N324" s="179" t="s">
        <v>39</v>
      </c>
      <c r="O324" s="76"/>
      <c r="P324" s="180">
        <f>O324*H324</f>
        <v>0</v>
      </c>
      <c r="Q324" s="180">
        <v>0</v>
      </c>
      <c r="R324" s="180">
        <f>Q324*H324</f>
        <v>0</v>
      </c>
      <c r="S324" s="180">
        <v>0</v>
      </c>
      <c r="T324" s="181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82" t="s">
        <v>145</v>
      </c>
      <c r="AT324" s="182" t="s">
        <v>140</v>
      </c>
      <c r="AU324" s="182" t="s">
        <v>80</v>
      </c>
      <c r="AY324" s="18" t="s">
        <v>137</v>
      </c>
      <c r="BE324" s="183">
        <f>IF(N324="základní",J324,0)</f>
        <v>0</v>
      </c>
      <c r="BF324" s="183">
        <f>IF(N324="snížená",J324,0)</f>
        <v>0</v>
      </c>
      <c r="BG324" s="183">
        <f>IF(N324="zákl. přenesená",J324,0)</f>
        <v>0</v>
      </c>
      <c r="BH324" s="183">
        <f>IF(N324="sníž. přenesená",J324,0)</f>
        <v>0</v>
      </c>
      <c r="BI324" s="183">
        <f>IF(N324="nulová",J324,0)</f>
        <v>0</v>
      </c>
      <c r="BJ324" s="18" t="s">
        <v>146</v>
      </c>
      <c r="BK324" s="183">
        <f>ROUND(I324*H324,2)</f>
        <v>0</v>
      </c>
      <c r="BL324" s="18" t="s">
        <v>145</v>
      </c>
      <c r="BM324" s="182" t="s">
        <v>385</v>
      </c>
    </row>
    <row r="325" s="2" customFormat="1" ht="24.15" customHeight="1">
      <c r="A325" s="37"/>
      <c r="B325" s="170"/>
      <c r="C325" s="171" t="s">
        <v>275</v>
      </c>
      <c r="D325" s="171" t="s">
        <v>140</v>
      </c>
      <c r="E325" s="172" t="s">
        <v>386</v>
      </c>
      <c r="F325" s="173" t="s">
        <v>387</v>
      </c>
      <c r="G325" s="174" t="s">
        <v>384</v>
      </c>
      <c r="H325" s="175">
        <v>10</v>
      </c>
      <c r="I325" s="176"/>
      <c r="J325" s="177">
        <f>ROUND(I325*H325,2)</f>
        <v>0</v>
      </c>
      <c r="K325" s="173" t="s">
        <v>1</v>
      </c>
      <c r="L325" s="38"/>
      <c r="M325" s="222" t="s">
        <v>1</v>
      </c>
      <c r="N325" s="223" t="s">
        <v>39</v>
      </c>
      <c r="O325" s="224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82" t="s">
        <v>145</v>
      </c>
      <c r="AT325" s="182" t="s">
        <v>140</v>
      </c>
      <c r="AU325" s="182" t="s">
        <v>80</v>
      </c>
      <c r="AY325" s="18" t="s">
        <v>137</v>
      </c>
      <c r="BE325" s="183">
        <f>IF(N325="základní",J325,0)</f>
        <v>0</v>
      </c>
      <c r="BF325" s="183">
        <f>IF(N325="snížená",J325,0)</f>
        <v>0</v>
      </c>
      <c r="BG325" s="183">
        <f>IF(N325="zákl. přenesená",J325,0)</f>
        <v>0</v>
      </c>
      <c r="BH325" s="183">
        <f>IF(N325="sníž. přenesená",J325,0)</f>
        <v>0</v>
      </c>
      <c r="BI325" s="183">
        <f>IF(N325="nulová",J325,0)</f>
        <v>0</v>
      </c>
      <c r="BJ325" s="18" t="s">
        <v>146</v>
      </c>
      <c r="BK325" s="183">
        <f>ROUND(I325*H325,2)</f>
        <v>0</v>
      </c>
      <c r="BL325" s="18" t="s">
        <v>145</v>
      </c>
      <c r="BM325" s="182" t="s">
        <v>388</v>
      </c>
    </row>
    <row r="326" s="2" customFormat="1" ht="6.96" customHeight="1">
      <c r="A326" s="37"/>
      <c r="B326" s="59"/>
      <c r="C326" s="60"/>
      <c r="D326" s="60"/>
      <c r="E326" s="60"/>
      <c r="F326" s="60"/>
      <c r="G326" s="60"/>
      <c r="H326" s="60"/>
      <c r="I326" s="60"/>
      <c r="J326" s="60"/>
      <c r="K326" s="60"/>
      <c r="L326" s="38"/>
      <c r="M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</row>
  </sheetData>
  <autoFilter ref="C126:K325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Jakub Stuchlík</dc:creator>
  <cp:lastModifiedBy>Jakub Stuchlík</cp:lastModifiedBy>
  <dcterms:created xsi:type="dcterms:W3CDTF">2024-06-06T08:19:07Z</dcterms:created>
  <dcterms:modified xsi:type="dcterms:W3CDTF">2024-06-06T08:19:21Z</dcterms:modified>
</cp:coreProperties>
</file>