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2025 MŠ Kostička - dětské hřiště\Rozpočet\"/>
    </mc:Choice>
  </mc:AlternateContent>
  <xr:revisionPtr revIDLastSave="0" documentId="13_ncr:1_{2A3C8B27-AF4C-48F1-972A-A107EF9FD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-Hřiště" sheetId="2" r:id="rId1"/>
  </sheets>
  <definedNames>
    <definedName name="_xlnm._FilterDatabase" localSheetId="0" hidden="1">'01-Hřiště'!$C$120:$J$140</definedName>
    <definedName name="_xlnm.Print_Titles" localSheetId="0">'01-Hřiště'!$120:$120</definedName>
    <definedName name="_xlnm.Print_Area" localSheetId="0">'01-Hřiště'!$C$4:$I$76,'01-Hřiště'!$C$82:$I$102,'01-Hřiště'!$C$108:$I$140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J136" i="2"/>
  <c r="J135" i="2"/>
  <c r="J134" i="2"/>
  <c r="J133" i="2"/>
  <c r="J132" i="2"/>
  <c r="I37" i="2"/>
  <c r="I36" i="2"/>
  <c r="I35" i="2"/>
  <c r="BH140" i="2"/>
  <c r="BG140" i="2"/>
  <c r="BF140" i="2"/>
  <c r="BE140" i="2"/>
  <c r="S140" i="2"/>
  <c r="Q140" i="2"/>
  <c r="O140" i="2"/>
  <c r="BH139" i="2"/>
  <c r="BG139" i="2"/>
  <c r="BF139" i="2"/>
  <c r="BE139" i="2"/>
  <c r="S139" i="2"/>
  <c r="Q139" i="2"/>
  <c r="O139" i="2"/>
  <c r="BH138" i="2"/>
  <c r="BG138" i="2"/>
  <c r="BF138" i="2"/>
  <c r="BE138" i="2"/>
  <c r="S138" i="2"/>
  <c r="Q138" i="2"/>
  <c r="O138" i="2"/>
  <c r="BH137" i="2"/>
  <c r="BG137" i="2"/>
  <c r="BF137" i="2"/>
  <c r="BE137" i="2"/>
  <c r="S137" i="2"/>
  <c r="Q137" i="2"/>
  <c r="O137" i="2"/>
  <c r="BH135" i="2"/>
  <c r="BG135" i="2"/>
  <c r="BF135" i="2"/>
  <c r="BE135" i="2"/>
  <c r="S135" i="2"/>
  <c r="Q135" i="2"/>
  <c r="O135" i="2"/>
  <c r="BH134" i="2"/>
  <c r="BG134" i="2"/>
  <c r="BF134" i="2"/>
  <c r="BE134" i="2"/>
  <c r="S134" i="2"/>
  <c r="Q134" i="2"/>
  <c r="O134" i="2"/>
  <c r="BH133" i="2"/>
  <c r="BG133" i="2"/>
  <c r="BF133" i="2"/>
  <c r="BE133" i="2"/>
  <c r="S133" i="2"/>
  <c r="Q133" i="2"/>
  <c r="O133" i="2"/>
  <c r="BH132" i="2"/>
  <c r="BG132" i="2"/>
  <c r="BF132" i="2"/>
  <c r="BE132" i="2"/>
  <c r="S132" i="2"/>
  <c r="Q132" i="2"/>
  <c r="O132" i="2"/>
  <c r="BH131" i="2"/>
  <c r="BG131" i="2"/>
  <c r="BF131" i="2"/>
  <c r="BE131" i="2"/>
  <c r="S131" i="2"/>
  <c r="Q131" i="2"/>
  <c r="O131" i="2"/>
  <c r="BH130" i="2"/>
  <c r="BG130" i="2"/>
  <c r="BF130" i="2"/>
  <c r="BE130" i="2"/>
  <c r="S130" i="2"/>
  <c r="Q130" i="2"/>
  <c r="O130" i="2"/>
  <c r="BH129" i="2"/>
  <c r="BG129" i="2"/>
  <c r="BF129" i="2"/>
  <c r="BE129" i="2"/>
  <c r="S129" i="2"/>
  <c r="Q129" i="2"/>
  <c r="O129" i="2"/>
  <c r="BH128" i="2"/>
  <c r="BG128" i="2"/>
  <c r="BF128" i="2"/>
  <c r="BE128" i="2"/>
  <c r="S128" i="2"/>
  <c r="Q128" i="2"/>
  <c r="O128" i="2"/>
  <c r="BH127" i="2"/>
  <c r="BG127" i="2"/>
  <c r="BF127" i="2"/>
  <c r="BE127" i="2"/>
  <c r="S127" i="2"/>
  <c r="Q127" i="2"/>
  <c r="O127" i="2"/>
  <c r="BH125" i="2"/>
  <c r="BG125" i="2"/>
  <c r="BF125" i="2"/>
  <c r="BE125" i="2"/>
  <c r="S125" i="2"/>
  <c r="Q125" i="2"/>
  <c r="O125" i="2"/>
  <c r="BH124" i="2"/>
  <c r="BG124" i="2"/>
  <c r="BF124" i="2"/>
  <c r="BE124" i="2"/>
  <c r="S124" i="2"/>
  <c r="S123" i="2" s="1"/>
  <c r="Q124" i="2"/>
  <c r="Q123" i="2" s="1"/>
  <c r="O124" i="2"/>
  <c r="O123" i="2" s="1"/>
  <c r="F115" i="2"/>
  <c r="E113" i="2"/>
  <c r="F89" i="2"/>
  <c r="E87" i="2"/>
  <c r="F117" i="2"/>
  <c r="BJ125" i="2"/>
  <c r="BJ124" i="2"/>
  <c r="BJ138" i="2"/>
  <c r="BJ140" i="2"/>
  <c r="BJ135" i="2"/>
  <c r="BJ137" i="2"/>
  <c r="BJ131" i="2"/>
  <c r="BJ132" i="2"/>
  <c r="BJ130" i="2"/>
  <c r="BJ128" i="2"/>
  <c r="BJ133" i="2"/>
  <c r="BJ134" i="2"/>
  <c r="BJ129" i="2"/>
  <c r="BJ127" i="2"/>
  <c r="BJ139" i="2"/>
  <c r="I34" i="2" l="1"/>
  <c r="F35" i="2"/>
  <c r="F36" i="2"/>
  <c r="F37" i="2"/>
  <c r="F34" i="2"/>
  <c r="BJ136" i="2"/>
  <c r="Q136" i="2"/>
  <c r="O136" i="2"/>
  <c r="S136" i="2"/>
  <c r="BJ123" i="2"/>
  <c r="I98" i="2" s="1"/>
  <c r="BD132" i="2"/>
  <c r="BD133" i="2"/>
  <c r="BD137" i="2"/>
  <c r="BD138" i="2"/>
  <c r="BD139" i="2"/>
  <c r="E85" i="2"/>
  <c r="I89" i="2"/>
  <c r="F91" i="2"/>
  <c r="I91" i="2"/>
  <c r="F92" i="2"/>
  <c r="I92" i="2"/>
  <c r="BD124" i="2"/>
  <c r="BD125" i="2"/>
  <c r="BD127" i="2"/>
  <c r="BD128" i="2"/>
  <c r="BD134" i="2"/>
  <c r="BD135" i="2"/>
  <c r="BD140" i="2"/>
  <c r="BD129" i="2"/>
  <c r="BD130" i="2"/>
  <c r="BD131" i="2"/>
  <c r="O122" i="2" l="1"/>
  <c r="O121" i="2" s="1"/>
  <c r="Q122" i="2"/>
  <c r="Q121" i="2" s="1"/>
  <c r="S122" i="2"/>
  <c r="S121" i="2" s="1"/>
  <c r="BJ122" i="2"/>
  <c r="I97" i="2" s="1"/>
  <c r="F33" i="2"/>
  <c r="I33" i="2"/>
  <c r="BJ121" i="2" l="1"/>
  <c r="I30" i="2" s="1"/>
  <c r="I39" i="2" l="1"/>
  <c r="I96" i="2"/>
</calcChain>
</file>

<file path=xl/sharedStrings.xml><?xml version="1.0" encoding="utf-8"?>
<sst xmlns="http://schemas.openxmlformats.org/spreadsheetml/2006/main" count="300" uniqueCount="109">
  <si>
    <t/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</si>
  <si>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</si>
  <si>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</si>
  <si>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</si>
  <si>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</si>
  <si>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</si>
  <si>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</si>
  <si>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>Milovice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</si>
  <si>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</si>
  <si>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</si>
  <si>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</si>
  <si>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</si>
  <si>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</si>
  <si>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</si>
  <si>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</si>
  <si>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</si>
  <si>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</si>
  <si>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</si>
  <si>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</si>
  <si>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</si>
  <si>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</si>
  <si>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</si>
  <si>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</si>
  <si>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</si>
  <si>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</si>
  <si>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</si>
  <si>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</si>
  <si>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</si>
  <si>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</si>
  <si>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</si>
  <si>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</si>
  <si>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</si>
  <si>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</si>
  <si>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</si>
  <si>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</si>
  <si>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</si>
  <si>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</si>
  <si>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</si>
  <si>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</si>
  <si>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</si>
  <si>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{2fd03e67-17fb-4d77-9201-6da0bf77a4f4}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</si>
  <si>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</si>
  <si>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</si>
  <si>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</si>
  <si>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</si>
  <si>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</si>
  <si>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</si>
  <si>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</si>
  <si>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</si>
  <si>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</si>
  <si>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</si>
  <si>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</si>
  <si>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</si>
  <si>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</si>
  <si>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</si>
  <si>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</si>
  <si>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</si>
  <si>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</si>
  <si>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</si>
  <si>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</si>
  <si>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</si>
  <si>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</si>
  <si>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</si>
  <si>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</si>
  <si>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</si>
  <si>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976154436</t>
  </si>
  <si>
    <t>-700952312</t>
  </si>
  <si>
    <t>-110475855</t>
  </si>
  <si>
    <t>-261378146</t>
  </si>
  <si>
    <t>2001418888</t>
  </si>
  <si>
    <t>-307314251</t>
  </si>
  <si>
    <t>M</t>
  </si>
  <si>
    <t>8</t>
  </si>
  <si>
    <t>-718862318</t>
  </si>
  <si>
    <t>-942324862</t>
  </si>
  <si>
    <t>118645100</t>
  </si>
  <si>
    <t>-162485293</t>
  </si>
  <si>
    <t>1121695761</t>
  </si>
  <si>
    <t>1671732105</t>
  </si>
  <si>
    <t>-2130789560</t>
  </si>
  <si>
    <t>45506969</t>
  </si>
  <si>
    <t>1094032590</t>
  </si>
  <si>
    <t>012103000</t>
  </si>
  <si>
    <t>Geodetické práce před výstavbou</t>
  </si>
  <si>
    <t>012303000</t>
  </si>
  <si>
    <t>Geodetické práce po výstavbě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</si>
  <si>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</si>
  <si>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</si>
  <si>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</si>
  <si>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</si>
  <si>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</si>
  <si>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</si>
  <si>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</si>
  <si>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01 - Hřiště</t>
  </si>
  <si>
    <t>Hřiště</t>
  </si>
  <si>
    <t>1 ks</t>
  </si>
  <si>
    <t>Překrytí šachty nádrže</t>
  </si>
  <si>
    <t>Trampolína do země čtvercová 1,38 m x 1,38 m zelené lamely</t>
  </si>
  <si>
    <t>Trampolína do země čtvercová 1,38 m x 1,38 m oranžové lamely</t>
  </si>
  <si>
    <t>Montáž</t>
  </si>
  <si>
    <t>1 kpl</t>
  </si>
  <si>
    <t>Dopravní hřiště MŠ Kostička</t>
  </si>
  <si>
    <t>Město Milovice, Nám. 30. června 508, 289 24 Milovice</t>
  </si>
  <si>
    <t>IČ. 00239453</t>
  </si>
  <si>
    <t>CZ00239453</t>
  </si>
  <si>
    <r>
      <t xml:space="preserve">Spodní vrstva- stržení terénu 20 - 25 cm, osazení obrubníkem, štěrková podkladní vrstva vč. </t>
    </r>
    <r>
      <rPr>
        <b/>
        <sz val="9"/>
        <rFont val="Arial CE"/>
        <charset val="238"/>
      </rPr>
      <t>hutnění a montáže</t>
    </r>
  </si>
  <si>
    <r>
      <t xml:space="preserve">Svrchní vrstva EPDM (20 mm SBR + 10 mm EPDM) barevnost: hnědá/sv. hnědá 3/1, cestička tmavěhnědá/sv. hnědá 1/3 - </t>
    </r>
    <r>
      <rPr>
        <b/>
        <sz val="9"/>
        <rFont val="Arial CE"/>
        <charset val="238"/>
      </rPr>
      <t>včetně montáže</t>
    </r>
  </si>
  <si>
    <r>
      <t xml:space="preserve">Odvoz a likvidace zeminy (na základě vážních lístků)    </t>
    </r>
    <r>
      <rPr>
        <b/>
        <sz val="9"/>
        <rFont val="Arial CE"/>
        <charset val="238"/>
      </rPr>
      <t>50 m3</t>
    </r>
  </si>
  <si>
    <t>Dopravní hřiště 230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</si>
</sst>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9"/>
      <color theme="1"/>
      <name val="Arial CE"/>
      <charset val="238"/>
    </font>
    <font>
      <sz val="9"/>
      <color theme="0"/>
      <name val="Arial CE"/>
    </font>
    <font>
      <b/>
      <sz val="11"/>
      <name val="Arial CE"/>
      <charset val="238"/>
    </font>
    <font>
      <b/>
      <sz val="11"/>
      <color rgb="FF969696"/>
      <name val="Arial CE"/>
    </font>
    <font>
      <sz val="11"/>
      <name val="Arial CE"/>
    </font>
    <font>
      <sz val="11"/>
      <color rgb="FF969696"/>
      <name val="Arial CE"/>
    </font>
    <font>
      <b/>
      <sz val="9"/>
      <name val="Arial CE"/>
      <charset val="238"/>
    </font>
    <font>
      <sz val="12"/>
      <color rgb="FF00336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4" fillId="0" borderId="0" xfId="0" applyNumberFormat="1" applyFont="1"/>
    <xf numFmtId="166" fontId="17" fillId="0" borderId="12" xfId="0" applyNumberFormat="1" applyFont="1" applyBorder="1"/>
    <xf numFmtId="166" fontId="17" fillId="0" borderId="13" xfId="0" applyNumberFormat="1" applyFont="1" applyBorder="1"/>
    <xf numFmtId="4" fontId="1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7" fontId="12" fillId="2" borderId="22" xfId="0" applyNumberFormat="1" applyFont="1" applyFill="1" applyBorder="1" applyAlignment="1" applyProtection="1">
      <alignment vertical="center"/>
      <protection locked="0"/>
    </xf>
    <xf numFmtId="4" fontId="12" fillId="2" borderId="22" xfId="0" applyNumberFormat="1" applyFont="1" applyFill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vertical="center"/>
      <protection locked="0"/>
    </xf>
    <xf numFmtId="0" fontId="20" fillId="0" borderId="3" xfId="0" applyFont="1" applyBorder="1" applyAlignment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12" fillId="4" borderId="22" xfId="0" applyNumberFormat="1" applyFont="1" applyFill="1" applyBorder="1" applyAlignment="1" applyProtection="1">
      <alignment vertical="center"/>
      <protection locked="0"/>
    </xf>
    <xf numFmtId="4" fontId="22" fillId="4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/>
    <xf numFmtId="2" fontId="0" fillId="0" borderId="2" xfId="0" applyNumberFormat="1" applyBorder="1"/>
    <xf numFmtId="0" fontId="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L141"/>
  <sheetViews>
    <sheetView showGridLines="0" tabSelected="1" topLeftCell="A124" workbookViewId="0">
      <selection activeCell="W125" sqref="W125"/>
    </sheetView>
  </sheetViews>
  <sheetFormatPr defaultRowHeight="11.25" x14ac:dyDescent="0.2"/>
  <cols>
    <col min="1" max="1" width="8.33203125" customWidth="1"/>
    <col min="2" max="2" width="1.1640625" customWidth="1"/>
    <col min="3" max="4" width="7.33203125" customWidth="1"/>
    <col min="5" max="5" width="17.1640625" customWidth="1"/>
    <col min="6" max="6" width="50.83203125" customWidth="1"/>
    <col min="7" max="7" width="7.5" customWidth="1"/>
    <col min="8" max="8" width="15.83203125" customWidth="1"/>
    <col min="9" max="9" width="22.33203125" customWidth="1"/>
    <col min="10" max="10" width="22.33203125" hidden="1" customWidth="1"/>
    <col min="11" max="11" width="9.33203125" customWidth="1"/>
    <col min="12" max="12" width="10.83203125" hidden="1" customWidth="1"/>
    <col min="13" max="13" width="9.33203125" hidden="1"/>
    <col min="14" max="19" width="14.164062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 x14ac:dyDescent="0.2">
      <c r="AH2" s="7" t="s">
        <v>40</v>
      </c>
    </row>
    <row r="3" spans="2:45" ht="6.95" customHeight="1" x14ac:dyDescent="0.2">
      <c r="B3" s="8"/>
      <c r="C3" s="9"/>
      <c r="D3" s="9"/>
      <c r="E3" s="9"/>
      <c r="F3" s="113"/>
      <c r="G3" s="9"/>
      <c r="H3" s="9"/>
      <c r="I3" s="9"/>
      <c r="J3" s="9"/>
      <c r="K3" s="10"/>
      <c r="AS3" s="7" t="s">
        <v>41</v>
      </c>
    </row>
    <row r="4" spans="2:45" ht="24.95" customHeight="1" x14ac:dyDescent="0.2">
      <c r="B4" s="10"/>
      <c r="D4" s="11" t="s">
        <v>42</v>
      </c>
      <c r="K4" s="10"/>
      <c r="L4" s="36" t="s">
        <v>2</v>
      </c>
      <c r="AS4" s="7" t="s">
        <v>1</v>
      </c>
    </row>
    <row r="5" spans="2:45" ht="6.95" customHeight="1" x14ac:dyDescent="0.2">
      <c r="B5" s="10"/>
      <c r="K5" s="10"/>
    </row>
    <row r="6" spans="2:45" ht="21" customHeight="1" x14ac:dyDescent="0.25">
      <c r="B6" s="10"/>
      <c r="D6" s="13" t="s">
        <v>3</v>
      </c>
      <c r="E6" s="112" t="s">
        <v>101</v>
      </c>
      <c r="K6" s="10"/>
    </row>
    <row r="7" spans="2:45" ht="16.5" customHeight="1" x14ac:dyDescent="0.2">
      <c r="B7" s="10"/>
      <c r="E7" s="123"/>
      <c r="F7" s="124"/>
      <c r="G7" s="124"/>
      <c r="K7" s="10"/>
    </row>
    <row r="8" spans="2:45" s="1" customFormat="1" ht="12" customHeight="1" x14ac:dyDescent="0.2">
      <c r="B8" s="16"/>
      <c r="D8" s="13" t="s">
        <v>43</v>
      </c>
      <c r="K8" s="16"/>
    </row>
    <row r="9" spans="2:45" s="1" customFormat="1" ht="16.5" customHeight="1" x14ac:dyDescent="0.2">
      <c r="B9" s="16"/>
      <c r="E9" s="121" t="s">
        <v>93</v>
      </c>
      <c r="F9" s="122"/>
      <c r="G9" s="122"/>
      <c r="K9" s="16"/>
    </row>
    <row r="10" spans="2:45" s="1" customFormat="1" x14ac:dyDescent="0.2">
      <c r="B10" s="16"/>
      <c r="K10" s="16"/>
    </row>
    <row r="11" spans="2:45" s="1" customFormat="1" ht="12" customHeight="1" x14ac:dyDescent="0.2">
      <c r="B11" s="16"/>
      <c r="D11" s="13" t="s">
        <v>4</v>
      </c>
      <c r="F11" s="12" t="s">
        <v>0</v>
      </c>
      <c r="H11" s="13" t="s">
        <v>5</v>
      </c>
      <c r="I11" s="12" t="s">
        <v>0</v>
      </c>
      <c r="K11" s="16"/>
    </row>
    <row r="12" spans="2:45" s="1" customFormat="1" ht="12" customHeight="1" x14ac:dyDescent="0.2">
      <c r="B12" s="16"/>
      <c r="D12" s="13" t="s">
        <v>6</v>
      </c>
      <c r="E12" s="1" t="s">
        <v>7</v>
      </c>
      <c r="F12" s="12"/>
      <c r="H12" s="13" t="s">
        <v>8</v>
      </c>
      <c r="I12" s="26">
        <v>45747</v>
      </c>
      <c r="K12" s="16"/>
    </row>
    <row r="13" spans="2:45" s="1" customFormat="1" ht="10.9" customHeight="1" x14ac:dyDescent="0.2">
      <c r="B13" s="16"/>
      <c r="K13" s="16"/>
    </row>
    <row r="14" spans="2:45" s="1" customFormat="1" ht="21" customHeight="1" x14ac:dyDescent="0.2">
      <c r="B14" s="16"/>
      <c r="D14" s="13" t="s">
        <v>9</v>
      </c>
      <c r="E14" s="114" t="s">
        <v>102</v>
      </c>
      <c r="F14" s="114"/>
      <c r="G14" s="114"/>
      <c r="H14" s="115" t="s">
        <v>10</v>
      </c>
      <c r="I14" s="116" t="s">
        <v>103</v>
      </c>
      <c r="K14" s="16"/>
    </row>
    <row r="15" spans="2:45" s="1" customFormat="1" ht="18" customHeight="1" x14ac:dyDescent="0.2">
      <c r="B15" s="16"/>
      <c r="E15" s="117"/>
      <c r="F15" s="118"/>
      <c r="G15" s="118"/>
      <c r="H15" s="119" t="s">
        <v>11</v>
      </c>
      <c r="I15" s="116" t="s">
        <v>104</v>
      </c>
      <c r="K15" s="16"/>
    </row>
    <row r="16" spans="2:45" s="1" customFormat="1" ht="6.95" customHeight="1" x14ac:dyDescent="0.2">
      <c r="B16" s="16"/>
      <c r="K16" s="16"/>
    </row>
    <row r="17" spans="2:11" s="1" customFormat="1" ht="12" customHeight="1" x14ac:dyDescent="0.2">
      <c r="B17" s="16"/>
      <c r="D17" s="13" t="s">
        <v>12</v>
      </c>
      <c r="H17" s="13" t="s">
        <v>10</v>
      </c>
      <c r="I17" s="14"/>
      <c r="K17" s="16"/>
    </row>
    <row r="18" spans="2:11" s="1" customFormat="1" ht="18" customHeight="1" x14ac:dyDescent="0.2">
      <c r="B18" s="16"/>
      <c r="E18" s="125"/>
      <c r="F18" s="126"/>
      <c r="G18" s="126"/>
      <c r="H18" s="13" t="s">
        <v>11</v>
      </c>
      <c r="I18" s="14"/>
      <c r="K18" s="16"/>
    </row>
    <row r="19" spans="2:11" s="1" customFormat="1" ht="6.95" customHeight="1" x14ac:dyDescent="0.2">
      <c r="B19" s="16"/>
      <c r="K19" s="16"/>
    </row>
    <row r="20" spans="2:11" s="1" customFormat="1" ht="12" customHeight="1" x14ac:dyDescent="0.2">
      <c r="B20" s="16"/>
      <c r="D20" s="13" t="s">
        <v>13</v>
      </c>
      <c r="H20" s="13" t="s">
        <v>10</v>
      </c>
      <c r="I20" s="12"/>
      <c r="K20" s="16"/>
    </row>
    <row r="21" spans="2:11" s="1" customFormat="1" ht="18" customHeight="1" x14ac:dyDescent="0.2">
      <c r="B21" s="16"/>
      <c r="E21" s="12"/>
      <c r="H21" s="13" t="s">
        <v>11</v>
      </c>
      <c r="I21" s="12"/>
      <c r="K21" s="16"/>
    </row>
    <row r="22" spans="2:11" s="1" customFormat="1" ht="6.95" customHeight="1" x14ac:dyDescent="0.2">
      <c r="B22" s="16"/>
      <c r="K22" s="16"/>
    </row>
    <row r="23" spans="2:11" s="1" customFormat="1" ht="12" customHeight="1" x14ac:dyDescent="0.2">
      <c r="B23" s="16"/>
      <c r="D23" s="13" t="s">
        <v>14</v>
      </c>
      <c r="H23" s="13" t="s">
        <v>10</v>
      </c>
      <c r="I23" s="12"/>
      <c r="K23" s="16"/>
    </row>
    <row r="24" spans="2:11" s="1" customFormat="1" ht="18" customHeight="1" x14ac:dyDescent="0.2">
      <c r="B24" s="16"/>
      <c r="E24" s="12"/>
      <c r="H24" s="13" t="s">
        <v>11</v>
      </c>
      <c r="I24" s="12"/>
      <c r="K24" s="16"/>
    </row>
    <row r="25" spans="2:11" s="1" customFormat="1" ht="6.95" customHeight="1" x14ac:dyDescent="0.2">
      <c r="B25" s="16"/>
      <c r="K25" s="16"/>
    </row>
    <row r="26" spans="2:11" s="1" customFormat="1" ht="12" customHeight="1" x14ac:dyDescent="0.2">
      <c r="B26" s="16"/>
      <c r="D26" s="13" t="s">
        <v>15</v>
      </c>
      <c r="K26" s="16"/>
    </row>
    <row r="27" spans="2:11" s="2" customFormat="1" ht="16.5" customHeight="1" x14ac:dyDescent="0.2">
      <c r="B27" s="37"/>
      <c r="E27" s="127" t="s">
        <v>0</v>
      </c>
      <c r="F27" s="127"/>
      <c r="G27" s="127"/>
      <c r="K27" s="37"/>
    </row>
    <row r="28" spans="2:11" s="1" customFormat="1" ht="6.95" customHeight="1" x14ac:dyDescent="0.2">
      <c r="B28" s="16"/>
      <c r="K28" s="16"/>
    </row>
    <row r="29" spans="2:11" s="1" customFormat="1" ht="6.95" customHeight="1" x14ac:dyDescent="0.2">
      <c r="B29" s="16"/>
      <c r="D29" s="27"/>
      <c r="E29" s="27"/>
      <c r="F29" s="27"/>
      <c r="G29" s="27"/>
      <c r="H29" s="27"/>
      <c r="I29" s="27"/>
      <c r="J29" s="27"/>
      <c r="K29" s="16"/>
    </row>
    <row r="30" spans="2:11" s="1" customFormat="1" ht="25.35" customHeight="1" x14ac:dyDescent="0.2">
      <c r="B30" s="16"/>
      <c r="D30" s="38" t="s">
        <v>16</v>
      </c>
      <c r="I30" s="35">
        <f>ROUND(I121, 2)</f>
        <v>0</v>
      </c>
      <c r="K30" s="16"/>
    </row>
    <row r="31" spans="2:11" s="1" customFormat="1" ht="6.95" customHeight="1" x14ac:dyDescent="0.2">
      <c r="B31" s="16"/>
      <c r="D31" s="27"/>
      <c r="E31" s="27"/>
      <c r="F31" s="27"/>
      <c r="G31" s="27"/>
      <c r="H31" s="27"/>
      <c r="I31" s="27"/>
      <c r="J31" s="27"/>
      <c r="K31" s="16"/>
    </row>
    <row r="32" spans="2:11" s="1" customFormat="1" ht="14.45" customHeight="1" x14ac:dyDescent="0.2">
      <c r="B32" s="16"/>
      <c r="F32" s="18" t="s">
        <v>18</v>
      </c>
      <c r="H32" s="18" t="s">
        <v>17</v>
      </c>
      <c r="I32" s="18" t="s">
        <v>19</v>
      </c>
      <c r="K32" s="16"/>
    </row>
    <row r="33" spans="2:11" s="1" customFormat="1" ht="14.45" customHeight="1" x14ac:dyDescent="0.2">
      <c r="B33" s="16"/>
      <c r="D33" s="28" t="s">
        <v>20</v>
      </c>
      <c r="E33" s="13" t="s">
        <v>21</v>
      </c>
      <c r="F33" s="39">
        <f>ROUND((SUM(BD121:BD140)),  2)</f>
        <v>0</v>
      </c>
      <c r="H33" s="40">
        <v>0.21</v>
      </c>
      <c r="I33" s="39">
        <f>ROUND(((SUM(BD121:BD140))*H33),  2)</f>
        <v>0</v>
      </c>
      <c r="K33" s="16"/>
    </row>
    <row r="34" spans="2:11" s="1" customFormat="1" ht="14.45" customHeight="1" x14ac:dyDescent="0.2">
      <c r="B34" s="16"/>
      <c r="E34" s="13" t="s">
        <v>22</v>
      </c>
      <c r="F34" s="39">
        <f>ROUND((SUM(BE121:BE140)),  2)</f>
        <v>0</v>
      </c>
      <c r="H34" s="40">
        <v>0.12</v>
      </c>
      <c r="I34" s="39">
        <f>ROUND(((SUM(BE121:BE140))*H34),  2)</f>
        <v>0</v>
      </c>
      <c r="K34" s="16"/>
    </row>
    <row r="35" spans="2:11" s="1" customFormat="1" ht="14.45" hidden="1" customHeight="1" x14ac:dyDescent="0.2">
      <c r="B35" s="16"/>
      <c r="E35" s="13" t="s">
        <v>23</v>
      </c>
      <c r="F35" s="39">
        <f>ROUND((SUM(BF121:BF140)),  2)</f>
        <v>0</v>
      </c>
      <c r="H35" s="40">
        <v>0.21</v>
      </c>
      <c r="I35" s="39">
        <f>0</f>
        <v>0</v>
      </c>
      <c r="K35" s="16"/>
    </row>
    <row r="36" spans="2:11" s="1" customFormat="1" ht="14.45" hidden="1" customHeight="1" x14ac:dyDescent="0.2">
      <c r="B36" s="16"/>
      <c r="E36" s="13" t="s">
        <v>24</v>
      </c>
      <c r="F36" s="39">
        <f>ROUND((SUM(BG121:BG140)),  2)</f>
        <v>0</v>
      </c>
      <c r="H36" s="40">
        <v>0.12</v>
      </c>
      <c r="I36" s="39">
        <f>0</f>
        <v>0</v>
      </c>
      <c r="K36" s="16"/>
    </row>
    <row r="37" spans="2:11" s="1" customFormat="1" ht="14.45" hidden="1" customHeight="1" x14ac:dyDescent="0.2">
      <c r="B37" s="16"/>
      <c r="E37" s="13" t="s">
        <v>25</v>
      </c>
      <c r="F37" s="39">
        <f>ROUND((SUM(BH121:BH140)),  2)</f>
        <v>0</v>
      </c>
      <c r="H37" s="40">
        <v>0</v>
      </c>
      <c r="I37" s="39">
        <f>0</f>
        <v>0</v>
      </c>
      <c r="K37" s="16"/>
    </row>
    <row r="38" spans="2:11" s="1" customFormat="1" ht="6.95" customHeight="1" x14ac:dyDescent="0.2">
      <c r="B38" s="16"/>
      <c r="K38" s="16"/>
    </row>
    <row r="39" spans="2:11" s="1" customFormat="1" ht="25.35" customHeight="1" x14ac:dyDescent="0.2">
      <c r="B39" s="16"/>
      <c r="C39" s="41"/>
      <c r="D39" s="42" t="s">
        <v>26</v>
      </c>
      <c r="E39" s="29"/>
      <c r="F39" s="29"/>
      <c r="G39" s="43" t="s">
        <v>27</v>
      </c>
      <c r="H39" s="29"/>
      <c r="I39" s="44">
        <f>SUM(I30:I37)</f>
        <v>0</v>
      </c>
      <c r="J39" s="45"/>
      <c r="K39" s="16"/>
    </row>
    <row r="40" spans="2:11" s="1" customFormat="1" ht="14.45" customHeight="1" x14ac:dyDescent="0.2">
      <c r="B40" s="16"/>
      <c r="K40" s="16"/>
    </row>
    <row r="41" spans="2:11" ht="14.45" customHeight="1" x14ac:dyDescent="0.2">
      <c r="B41" s="10"/>
      <c r="K41" s="10"/>
    </row>
    <row r="42" spans="2:11" ht="14.45" customHeight="1" x14ac:dyDescent="0.2">
      <c r="B42" s="10"/>
      <c r="K42" s="10"/>
    </row>
    <row r="43" spans="2:11" ht="14.45" customHeight="1" x14ac:dyDescent="0.2">
      <c r="B43" s="10"/>
      <c r="K43" s="10"/>
    </row>
    <row r="44" spans="2:11" ht="14.45" customHeight="1" x14ac:dyDescent="0.2">
      <c r="B44" s="10"/>
      <c r="K44" s="10"/>
    </row>
    <row r="45" spans="2:11" ht="14.45" customHeight="1" x14ac:dyDescent="0.2">
      <c r="B45" s="10"/>
      <c r="K45" s="10"/>
    </row>
    <row r="46" spans="2:11" ht="14.45" customHeight="1" x14ac:dyDescent="0.2">
      <c r="B46" s="10"/>
      <c r="K46" s="10"/>
    </row>
    <row r="47" spans="2:11" ht="14.45" customHeight="1" x14ac:dyDescent="0.2">
      <c r="B47" s="10"/>
      <c r="K47" s="10"/>
    </row>
    <row r="48" spans="2:11" ht="14.45" customHeight="1" x14ac:dyDescent="0.2">
      <c r="B48" s="10"/>
      <c r="K48" s="10"/>
    </row>
    <row r="49" spans="2:11" ht="14.45" customHeight="1" x14ac:dyDescent="0.2">
      <c r="B49" s="10"/>
      <c r="K49" s="10"/>
    </row>
    <row r="50" spans="2:11" s="1" customFormat="1" ht="14.45" customHeight="1" x14ac:dyDescent="0.2">
      <c r="B50" s="16"/>
      <c r="D50" s="19" t="s">
        <v>28</v>
      </c>
      <c r="E50" s="20"/>
      <c r="F50" s="20"/>
      <c r="G50" s="19" t="s">
        <v>29</v>
      </c>
      <c r="H50" s="20"/>
      <c r="I50" s="20"/>
      <c r="J50" s="20"/>
      <c r="K50" s="16"/>
    </row>
    <row r="51" spans="2:11" x14ac:dyDescent="0.2">
      <c r="B51" s="10"/>
      <c r="K51" s="10"/>
    </row>
    <row r="52" spans="2:11" x14ac:dyDescent="0.2">
      <c r="B52" s="10"/>
      <c r="K52" s="10"/>
    </row>
    <row r="53" spans="2:11" x14ac:dyDescent="0.2">
      <c r="B53" s="10"/>
      <c r="K53" s="10"/>
    </row>
    <row r="54" spans="2:11" x14ac:dyDescent="0.2">
      <c r="B54" s="10"/>
      <c r="K54" s="10"/>
    </row>
    <row r="55" spans="2:11" x14ac:dyDescent="0.2">
      <c r="B55" s="10"/>
      <c r="K55" s="10"/>
    </row>
    <row r="56" spans="2:11" x14ac:dyDescent="0.2">
      <c r="B56" s="10"/>
      <c r="K56" s="10"/>
    </row>
    <row r="57" spans="2:11" x14ac:dyDescent="0.2">
      <c r="B57" s="10"/>
      <c r="K57" s="10"/>
    </row>
    <row r="58" spans="2:11" x14ac:dyDescent="0.2">
      <c r="B58" s="10"/>
      <c r="K58" s="10"/>
    </row>
    <row r="59" spans="2:11" x14ac:dyDescent="0.2">
      <c r="B59" s="10"/>
      <c r="K59" s="10"/>
    </row>
    <row r="60" spans="2:11" x14ac:dyDescent="0.2">
      <c r="B60" s="10"/>
      <c r="K60" s="10"/>
    </row>
    <row r="61" spans="2:11" s="1" customFormat="1" ht="12.75" x14ac:dyDescent="0.2">
      <c r="B61" s="16"/>
      <c r="D61" s="21" t="s">
        <v>30</v>
      </c>
      <c r="E61" s="17"/>
      <c r="F61" s="46" t="s">
        <v>31</v>
      </c>
      <c r="G61" s="21" t="s">
        <v>30</v>
      </c>
      <c r="H61" s="17"/>
      <c r="I61" s="47" t="s">
        <v>31</v>
      </c>
      <c r="J61" s="17"/>
      <c r="K61" s="16"/>
    </row>
    <row r="62" spans="2:11" x14ac:dyDescent="0.2">
      <c r="B62" s="10"/>
      <c r="K62" s="10"/>
    </row>
    <row r="63" spans="2:11" x14ac:dyDescent="0.2">
      <c r="B63" s="10"/>
      <c r="K63" s="10"/>
    </row>
    <row r="64" spans="2:11" x14ac:dyDescent="0.2">
      <c r="B64" s="10"/>
      <c r="K64" s="10"/>
    </row>
    <row r="65" spans="2:11" s="1" customFormat="1" ht="12.75" x14ac:dyDescent="0.2">
      <c r="B65" s="16"/>
      <c r="D65" s="19" t="s">
        <v>32</v>
      </c>
      <c r="E65" s="20"/>
      <c r="F65" s="20"/>
      <c r="G65" s="19" t="s">
        <v>33</v>
      </c>
      <c r="H65" s="20"/>
      <c r="I65" s="20"/>
      <c r="J65" s="20"/>
      <c r="K65" s="16"/>
    </row>
    <row r="66" spans="2:11" x14ac:dyDescent="0.2">
      <c r="B66" s="10"/>
      <c r="K66" s="10"/>
    </row>
    <row r="67" spans="2:11" x14ac:dyDescent="0.2">
      <c r="B67" s="10"/>
      <c r="K67" s="10"/>
    </row>
    <row r="68" spans="2:11" x14ac:dyDescent="0.2">
      <c r="B68" s="10"/>
      <c r="K68" s="10"/>
    </row>
    <row r="69" spans="2:11" x14ac:dyDescent="0.2">
      <c r="B69" s="10"/>
      <c r="K69" s="10"/>
    </row>
    <row r="70" spans="2:11" x14ac:dyDescent="0.2">
      <c r="B70" s="10"/>
      <c r="K70" s="10"/>
    </row>
    <row r="71" spans="2:11" x14ac:dyDescent="0.2">
      <c r="B71" s="10"/>
      <c r="K71" s="10"/>
    </row>
    <row r="72" spans="2:11" x14ac:dyDescent="0.2">
      <c r="B72" s="10"/>
      <c r="K72" s="10"/>
    </row>
    <row r="73" spans="2:11" x14ac:dyDescent="0.2">
      <c r="B73" s="10"/>
      <c r="K73" s="10"/>
    </row>
    <row r="74" spans="2:11" x14ac:dyDescent="0.2">
      <c r="B74" s="10"/>
      <c r="K74" s="10"/>
    </row>
    <row r="75" spans="2:11" x14ac:dyDescent="0.2">
      <c r="B75" s="10"/>
      <c r="K75" s="10"/>
    </row>
    <row r="76" spans="2:11" s="1" customFormat="1" ht="12.75" x14ac:dyDescent="0.2">
      <c r="B76" s="16"/>
      <c r="D76" s="21" t="s">
        <v>30</v>
      </c>
      <c r="E76" s="17"/>
      <c r="F76" s="46" t="s">
        <v>31</v>
      </c>
      <c r="G76" s="21" t="s">
        <v>30</v>
      </c>
      <c r="H76" s="17"/>
      <c r="I76" s="47" t="s">
        <v>31</v>
      </c>
      <c r="J76" s="17"/>
      <c r="K76" s="16"/>
    </row>
    <row r="77" spans="2:11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16"/>
    </row>
    <row r="81" spans="2:46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16"/>
    </row>
    <row r="82" spans="2:46" s="1" customFormat="1" ht="24.95" customHeight="1" x14ac:dyDescent="0.2">
      <c r="B82" s="16"/>
      <c r="C82" s="11" t="s">
        <v>44</v>
      </c>
      <c r="K82" s="16"/>
    </row>
    <row r="83" spans="2:46" s="1" customFormat="1" ht="6.95" customHeight="1" x14ac:dyDescent="0.2">
      <c r="B83" s="16"/>
      <c r="K83" s="16"/>
    </row>
    <row r="84" spans="2:46" s="1" customFormat="1" ht="12" customHeight="1" x14ac:dyDescent="0.2">
      <c r="B84" s="16"/>
      <c r="C84" s="13" t="s">
        <v>3</v>
      </c>
      <c r="K84" s="16"/>
    </row>
    <row r="85" spans="2:46" s="1" customFormat="1" ht="16.5" customHeight="1" x14ac:dyDescent="0.2">
      <c r="B85" s="16"/>
      <c r="E85" s="123">
        <f>E7</f>
        <v>0</v>
      </c>
      <c r="F85" s="124"/>
      <c r="G85" s="124"/>
      <c r="K85" s="16"/>
    </row>
    <row r="86" spans="2:46" s="1" customFormat="1" ht="12" customHeight="1" x14ac:dyDescent="0.2">
      <c r="B86" s="16"/>
      <c r="C86" s="13" t="s">
        <v>43</v>
      </c>
      <c r="K86" s="16"/>
    </row>
    <row r="87" spans="2:46" s="1" customFormat="1" ht="16.5" customHeight="1" x14ac:dyDescent="0.2">
      <c r="B87" s="16"/>
      <c r="E87" s="121" t="str">
        <f>E9</f>
        <v>01 - Hřiště</v>
      </c>
      <c r="F87" s="122"/>
      <c r="G87" s="122"/>
      <c r="K87" s="16"/>
    </row>
    <row r="88" spans="2:46" s="1" customFormat="1" ht="6.95" customHeight="1" x14ac:dyDescent="0.2">
      <c r="B88" s="16"/>
      <c r="K88" s="16"/>
    </row>
    <row r="89" spans="2:46" s="1" customFormat="1" ht="12" customHeight="1" x14ac:dyDescent="0.2">
      <c r="B89" s="16"/>
      <c r="C89" s="13" t="s">
        <v>6</v>
      </c>
      <c r="F89" s="12">
        <f>F12</f>
        <v>0</v>
      </c>
      <c r="H89" s="13" t="s">
        <v>8</v>
      </c>
      <c r="I89" s="26">
        <f>IF(I12="","",I12)</f>
        <v>45747</v>
      </c>
      <c r="K89" s="16"/>
    </row>
    <row r="90" spans="2:46" s="1" customFormat="1" ht="6.95" customHeight="1" x14ac:dyDescent="0.2">
      <c r="B90" s="16"/>
      <c r="K90" s="16"/>
    </row>
    <row r="91" spans="2:46" s="1" customFormat="1" ht="15.2" customHeight="1" x14ac:dyDescent="0.2">
      <c r="B91" s="16"/>
      <c r="C91" s="13" t="s">
        <v>9</v>
      </c>
      <c r="F91" s="12">
        <f>E15</f>
        <v>0</v>
      </c>
      <c r="H91" s="13" t="s">
        <v>13</v>
      </c>
      <c r="I91" s="15">
        <f>E21</f>
        <v>0</v>
      </c>
      <c r="K91" s="16"/>
    </row>
    <row r="92" spans="2:46" s="1" customFormat="1" ht="15.2" customHeight="1" x14ac:dyDescent="0.2">
      <c r="B92" s="16"/>
      <c r="C92" s="13" t="s">
        <v>12</v>
      </c>
      <c r="F92" s="12" t="str">
        <f>IF(E18="","",E18)</f>
        <v/>
      </c>
      <c r="H92" s="13" t="s">
        <v>14</v>
      </c>
      <c r="I92" s="15">
        <f>E24</f>
        <v>0</v>
      </c>
      <c r="K92" s="16"/>
    </row>
    <row r="93" spans="2:46" s="1" customFormat="1" ht="10.35" customHeight="1" x14ac:dyDescent="0.2">
      <c r="B93" s="16"/>
      <c r="K93" s="16"/>
    </row>
    <row r="94" spans="2:46" s="1" customFormat="1" ht="29.25" customHeight="1" x14ac:dyDescent="0.2">
      <c r="B94" s="16"/>
      <c r="C94" s="48" t="s">
        <v>45</v>
      </c>
      <c r="D94" s="41"/>
      <c r="E94" s="41"/>
      <c r="F94" s="41"/>
      <c r="G94" s="41"/>
      <c r="H94" s="41"/>
      <c r="I94" s="49" t="s">
        <v>46</v>
      </c>
      <c r="J94" s="41"/>
      <c r="K94" s="16"/>
    </row>
    <row r="95" spans="2:46" s="1" customFormat="1" ht="10.35" customHeight="1" x14ac:dyDescent="0.2">
      <c r="B95" s="16"/>
      <c r="K95" s="16"/>
    </row>
    <row r="96" spans="2:46" s="1" customFormat="1" ht="22.9" customHeight="1" x14ac:dyDescent="0.2">
      <c r="B96" s="16"/>
      <c r="C96" s="50" t="s">
        <v>47</v>
      </c>
      <c r="I96" s="35">
        <f>I121</f>
        <v>0</v>
      </c>
      <c r="K96" s="16"/>
      <c r="AT96" s="7" t="s">
        <v>48</v>
      </c>
    </row>
    <row r="97" spans="2:11" s="3" customFormat="1" ht="24.95" customHeight="1" x14ac:dyDescent="0.2">
      <c r="B97" s="51"/>
      <c r="D97" s="52" t="s">
        <v>49</v>
      </c>
      <c r="E97" s="53"/>
      <c r="F97" s="53"/>
      <c r="G97" s="53"/>
      <c r="H97" s="53"/>
      <c r="I97" s="54">
        <f>I122</f>
        <v>0</v>
      </c>
      <c r="K97" s="51"/>
    </row>
    <row r="98" spans="2:11" s="4" customFormat="1" ht="19.899999999999999" customHeight="1" x14ac:dyDescent="0.2">
      <c r="B98" s="55"/>
      <c r="D98" s="56">
        <v>1</v>
      </c>
      <c r="E98" s="57" t="s">
        <v>94</v>
      </c>
      <c r="F98" s="57"/>
      <c r="G98" s="57"/>
      <c r="H98" s="57"/>
      <c r="I98" s="58">
        <f>I123</f>
        <v>0</v>
      </c>
      <c r="K98" s="55"/>
    </row>
    <row r="99" spans="2:11" s="4" customFormat="1" ht="19.899999999999999" customHeight="1" x14ac:dyDescent="0.2">
      <c r="B99" s="55"/>
      <c r="D99" s="56"/>
      <c r="E99" s="57"/>
      <c r="F99" s="57"/>
      <c r="G99" s="57"/>
      <c r="H99" s="57"/>
      <c r="I99" s="58"/>
      <c r="K99" s="55"/>
    </row>
    <row r="100" spans="2:11" s="4" customFormat="1" ht="19.899999999999999" customHeight="1" x14ac:dyDescent="0.2">
      <c r="B100" s="55"/>
      <c r="D100" s="56"/>
      <c r="E100" s="57"/>
      <c r="F100" s="57"/>
      <c r="G100" s="57"/>
      <c r="H100" s="57"/>
      <c r="I100" s="58"/>
      <c r="K100" s="55"/>
    </row>
    <row r="101" spans="2:11" s="4" customFormat="1" ht="19.899999999999999" customHeight="1" x14ac:dyDescent="0.2">
      <c r="B101" s="55"/>
      <c r="D101" s="56"/>
      <c r="E101" s="57"/>
      <c r="F101" s="57"/>
      <c r="G101" s="57"/>
      <c r="H101" s="57"/>
      <c r="I101" s="58"/>
      <c r="K101" s="55"/>
    </row>
    <row r="102" spans="2:11" s="1" customFormat="1" ht="21.75" customHeight="1" x14ac:dyDescent="0.2">
      <c r="B102" s="16"/>
      <c r="K102" s="16"/>
    </row>
    <row r="103" spans="2:11" s="1" customFormat="1" ht="6.95" customHeight="1" x14ac:dyDescent="0.2">
      <c r="B103" s="22"/>
      <c r="C103" s="23"/>
      <c r="D103" s="23"/>
      <c r="E103" s="23"/>
      <c r="F103" s="23"/>
      <c r="G103" s="23"/>
      <c r="H103" s="23"/>
      <c r="I103" s="23"/>
      <c r="J103" s="23"/>
      <c r="K103" s="16"/>
    </row>
    <row r="107" spans="2:11" s="1" customFormat="1" ht="6.95" customHeight="1" x14ac:dyDescent="0.2">
      <c r="B107" s="24"/>
      <c r="C107" s="25"/>
      <c r="D107" s="25"/>
      <c r="E107" s="25"/>
      <c r="F107" s="25"/>
      <c r="G107" s="25"/>
      <c r="H107" s="25"/>
      <c r="I107" s="25"/>
      <c r="J107" s="25"/>
      <c r="K107" s="16"/>
    </row>
    <row r="108" spans="2:11" s="1" customFormat="1" ht="24.95" customHeight="1" x14ac:dyDescent="0.2">
      <c r="B108" s="16"/>
      <c r="C108" s="11" t="s">
        <v>50</v>
      </c>
      <c r="K108" s="16"/>
    </row>
    <row r="109" spans="2:11" s="1" customFormat="1" ht="6.95" customHeight="1" x14ac:dyDescent="0.2">
      <c r="B109" s="16"/>
      <c r="K109" s="16"/>
    </row>
    <row r="110" spans="2:11" s="1" customFormat="1" ht="12" customHeight="1" x14ac:dyDescent="0.2">
      <c r="B110" s="16"/>
      <c r="C110" s="13" t="s">
        <v>3</v>
      </c>
      <c r="K110" s="16"/>
    </row>
    <row r="111" spans="2:11" s="1" customFormat="1" ht="16.5" customHeight="1" x14ac:dyDescent="0.2">
      <c r="B111" s="16"/>
      <c r="E111" s="123"/>
      <c r="F111" s="124"/>
      <c r="G111" s="124"/>
      <c r="K111" s="16"/>
    </row>
    <row r="112" spans="2:11" s="1" customFormat="1" ht="12" customHeight="1" x14ac:dyDescent="0.2">
      <c r="B112" s="16"/>
      <c r="C112" s="13" t="s">
        <v>43</v>
      </c>
      <c r="K112" s="16"/>
    </row>
    <row r="113" spans="2:64" s="1" customFormat="1" ht="16.5" customHeight="1" x14ac:dyDescent="0.2">
      <c r="B113" s="16"/>
      <c r="E113" s="121" t="str">
        <f>E9</f>
        <v>01 - Hřiště</v>
      </c>
      <c r="F113" s="122"/>
      <c r="G113" s="122"/>
      <c r="K113" s="16"/>
    </row>
    <row r="114" spans="2:64" s="1" customFormat="1" ht="6.95" customHeight="1" x14ac:dyDescent="0.2">
      <c r="B114" s="16"/>
      <c r="K114" s="16"/>
    </row>
    <row r="115" spans="2:64" s="1" customFormat="1" ht="12" customHeight="1" x14ac:dyDescent="0.2">
      <c r="B115" s="16"/>
      <c r="C115" s="13" t="s">
        <v>6</v>
      </c>
      <c r="F115" s="12">
        <f>F12</f>
        <v>0</v>
      </c>
      <c r="H115" s="13" t="s">
        <v>8</v>
      </c>
      <c r="I115" s="26"/>
      <c r="K115" s="16"/>
    </row>
    <row r="116" spans="2:64" s="1" customFormat="1" ht="6.95" customHeight="1" x14ac:dyDescent="0.2">
      <c r="B116" s="16"/>
      <c r="K116" s="16"/>
    </row>
    <row r="117" spans="2:64" s="1" customFormat="1" ht="15.2" customHeight="1" x14ac:dyDescent="0.2">
      <c r="B117" s="16"/>
      <c r="C117" s="13" t="s">
        <v>9</v>
      </c>
      <c r="F117" s="12">
        <f>E15</f>
        <v>0</v>
      </c>
      <c r="H117" s="13" t="s">
        <v>13</v>
      </c>
      <c r="I117" s="15"/>
      <c r="K117" s="16"/>
    </row>
    <row r="118" spans="2:64" s="1" customFormat="1" ht="15.2" customHeight="1" x14ac:dyDescent="0.2">
      <c r="B118" s="16"/>
      <c r="C118" s="13" t="s">
        <v>12</v>
      </c>
      <c r="F118" s="12"/>
      <c r="H118" s="13" t="s">
        <v>14</v>
      </c>
      <c r="I118" s="15"/>
      <c r="K118" s="16"/>
    </row>
    <row r="119" spans="2:64" s="1" customFormat="1" ht="10.35" customHeight="1" x14ac:dyDescent="0.2">
      <c r="B119" s="16"/>
      <c r="K119" s="16"/>
    </row>
    <row r="120" spans="2:64" s="5" customFormat="1" ht="29.25" customHeight="1" x14ac:dyDescent="0.2">
      <c r="B120" s="59"/>
      <c r="C120" s="60" t="s">
        <v>51</v>
      </c>
      <c r="D120" s="61" t="s">
        <v>36</v>
      </c>
      <c r="E120" s="61" t="s">
        <v>34</v>
      </c>
      <c r="F120" s="61" t="s">
        <v>35</v>
      </c>
      <c r="G120" s="61" t="s">
        <v>52</v>
      </c>
      <c r="H120" s="61" t="s">
        <v>53</v>
      </c>
      <c r="I120" s="62" t="s">
        <v>46</v>
      </c>
      <c r="J120" s="63" t="s">
        <v>54</v>
      </c>
      <c r="K120" s="59"/>
      <c r="L120" s="30" t="s">
        <v>0</v>
      </c>
      <c r="M120" s="31" t="s">
        <v>20</v>
      </c>
      <c r="N120" s="31" t="s">
        <v>55</v>
      </c>
      <c r="O120" s="31" t="s">
        <v>56</v>
      </c>
      <c r="P120" s="31" t="s">
        <v>57</v>
      </c>
      <c r="Q120" s="31" t="s">
        <v>58</v>
      </c>
      <c r="R120" s="31" t="s">
        <v>59</v>
      </c>
      <c r="S120" s="32" t="s">
        <v>60</v>
      </c>
    </row>
    <row r="121" spans="2:64" s="1" customFormat="1" ht="22.9" customHeight="1" x14ac:dyDescent="0.25">
      <c r="B121" s="16"/>
      <c r="C121" s="34" t="s">
        <v>61</v>
      </c>
      <c r="I121" s="64"/>
      <c r="K121" s="16"/>
      <c r="L121" s="33"/>
      <c r="M121" s="27"/>
      <c r="N121" s="27"/>
      <c r="O121" s="65" t="e">
        <f>O122</f>
        <v>#REF!</v>
      </c>
      <c r="P121" s="27"/>
      <c r="Q121" s="65" t="e">
        <f>Q122</f>
        <v>#REF!</v>
      </c>
      <c r="R121" s="27"/>
      <c r="S121" s="66" t="e">
        <f>S122</f>
        <v>#REF!</v>
      </c>
      <c r="AS121" s="7" t="s">
        <v>37</v>
      </c>
      <c r="AT121" s="7" t="s">
        <v>48</v>
      </c>
      <c r="BJ121" s="67" t="e">
        <f>BJ122</f>
        <v>#REF!</v>
      </c>
    </row>
    <row r="122" spans="2:64" s="6" customFormat="1" ht="25.9" customHeight="1" x14ac:dyDescent="0.2">
      <c r="B122" s="68"/>
      <c r="D122" s="69" t="s">
        <v>37</v>
      </c>
      <c r="E122" s="70">
        <v>1</v>
      </c>
      <c r="F122" s="70" t="s">
        <v>94</v>
      </c>
      <c r="H122" s="71"/>
      <c r="I122" s="72"/>
      <c r="K122" s="68"/>
      <c r="L122" s="73"/>
      <c r="O122" s="74" t="e">
        <f>O123+#REF!+#REF!+O136</f>
        <v>#REF!</v>
      </c>
      <c r="Q122" s="74" t="e">
        <f>Q123+#REF!+#REF!+Q136</f>
        <v>#REF!</v>
      </c>
      <c r="S122" s="75" t="e">
        <f>S123+#REF!+#REF!+S136</f>
        <v>#REF!</v>
      </c>
      <c r="AQ122" s="69" t="s">
        <v>39</v>
      </c>
      <c r="AS122" s="76" t="s">
        <v>37</v>
      </c>
      <c r="AT122" s="76" t="s">
        <v>38</v>
      </c>
      <c r="AX122" s="69" t="s">
        <v>62</v>
      </c>
      <c r="BJ122" s="77" t="e">
        <f>BJ123+#REF!+#REF!+BJ136</f>
        <v>#REF!</v>
      </c>
    </row>
    <row r="123" spans="2:64" s="6" customFormat="1" ht="22.9" customHeight="1" x14ac:dyDescent="0.2">
      <c r="B123" s="68"/>
      <c r="D123" s="69" t="s">
        <v>37</v>
      </c>
      <c r="E123" s="78" t="s">
        <v>39</v>
      </c>
      <c r="F123" s="120" t="s">
        <v>108</v>
      </c>
      <c r="H123" s="71"/>
      <c r="I123" s="79"/>
      <c r="K123" s="68"/>
      <c r="L123" s="73"/>
      <c r="O123" s="74" t="e">
        <f>O124</f>
        <v>#REF!</v>
      </c>
      <c r="Q123" s="74" t="e">
        <f>Q124</f>
        <v>#REF!</v>
      </c>
      <c r="S123" s="75" t="e">
        <f>S124</f>
        <v>#REF!</v>
      </c>
      <c r="AQ123" s="69" t="s">
        <v>39</v>
      </c>
      <c r="AS123" s="76" t="s">
        <v>37</v>
      </c>
      <c r="AT123" s="76" t="s">
        <v>39</v>
      </c>
      <c r="AX123" s="69" t="s">
        <v>62</v>
      </c>
      <c r="BJ123" s="77" t="e">
        <f>BJ124</f>
        <v>#REF!</v>
      </c>
    </row>
    <row r="124" spans="2:64" s="1" customFormat="1" ht="37.5" customHeight="1" x14ac:dyDescent="0.2">
      <c r="B124" s="80"/>
      <c r="C124" s="81" t="s">
        <v>39</v>
      </c>
      <c r="D124" s="81" t="s">
        <v>63</v>
      </c>
      <c r="E124" s="82"/>
      <c r="F124" s="83" t="s">
        <v>105</v>
      </c>
      <c r="G124" s="84" t="s">
        <v>95</v>
      </c>
      <c r="H124" s="86"/>
      <c r="I124" s="87"/>
      <c r="J124" s="88"/>
      <c r="K124" s="16"/>
      <c r="L124" s="89" t="s">
        <v>0</v>
      </c>
      <c r="M124" s="90" t="s">
        <v>21</v>
      </c>
      <c r="O124" s="91" t="e">
        <f>N124*#REF!</f>
        <v>#REF!</v>
      </c>
      <c r="P124" s="91">
        <v>0</v>
      </c>
      <c r="Q124" s="91" t="e">
        <f>P124*#REF!</f>
        <v>#REF!</v>
      </c>
      <c r="R124" s="91">
        <v>0.63</v>
      </c>
      <c r="S124" s="92" t="e">
        <f>R124*#REF!</f>
        <v>#REF!</v>
      </c>
      <c r="AQ124" s="93" t="s">
        <v>64</v>
      </c>
      <c r="AS124" s="93" t="s">
        <v>63</v>
      </c>
      <c r="AT124" s="93" t="s">
        <v>41</v>
      </c>
      <c r="AX124" s="7" t="s">
        <v>62</v>
      </c>
      <c r="BD124" s="94">
        <f>IF(M124="základní",I124,0)</f>
        <v>0</v>
      </c>
      <c r="BE124" s="94">
        <f>IF(M124="snížená",I124,0)</f>
        <v>0</v>
      </c>
      <c r="BF124" s="94">
        <f>IF(M124="zákl. přenesená",I124,0)</f>
        <v>0</v>
      </c>
      <c r="BG124" s="94">
        <f>IF(M124="sníž. přenesená",I124,0)</f>
        <v>0</v>
      </c>
      <c r="BH124" s="94">
        <f>IF(M124="nulová",I124,0)</f>
        <v>0</v>
      </c>
      <c r="BI124" s="7" t="s">
        <v>39</v>
      </c>
      <c r="BJ124" s="94" t="e">
        <f>ROUND(H124*#REF!,2)</f>
        <v>#REF!</v>
      </c>
      <c r="BK124" s="7" t="s">
        <v>64</v>
      </c>
      <c r="BL124" s="93" t="s">
        <v>65</v>
      </c>
    </row>
    <row r="125" spans="2:64" s="1" customFormat="1" ht="39" customHeight="1" x14ac:dyDescent="0.2">
      <c r="B125" s="80"/>
      <c r="C125" s="81" t="s">
        <v>41</v>
      </c>
      <c r="D125" s="81" t="s">
        <v>63</v>
      </c>
      <c r="E125" s="82"/>
      <c r="F125" s="83" t="s">
        <v>106</v>
      </c>
      <c r="G125" s="84" t="s">
        <v>95</v>
      </c>
      <c r="H125" s="86"/>
      <c r="I125" s="87"/>
      <c r="J125" s="88"/>
      <c r="K125" s="16"/>
      <c r="L125" s="89" t="s">
        <v>0</v>
      </c>
      <c r="M125" s="90" t="s">
        <v>21</v>
      </c>
      <c r="O125" s="91" t="e">
        <f>N125*#REF!</f>
        <v>#REF!</v>
      </c>
      <c r="P125" s="91">
        <v>0</v>
      </c>
      <c r="Q125" s="91" t="e">
        <f>P125*#REF!</f>
        <v>#REF!</v>
      </c>
      <c r="R125" s="91">
        <v>0</v>
      </c>
      <c r="S125" s="92" t="e">
        <f>R125*#REF!</f>
        <v>#REF!</v>
      </c>
      <c r="AQ125" s="93" t="s">
        <v>64</v>
      </c>
      <c r="AS125" s="93" t="s">
        <v>63</v>
      </c>
      <c r="AT125" s="93" t="s">
        <v>41</v>
      </c>
      <c r="AX125" s="7" t="s">
        <v>62</v>
      </c>
      <c r="BD125" s="94">
        <f>IF(M125="základní",I125,0)</f>
        <v>0</v>
      </c>
      <c r="BE125" s="94">
        <f>IF(M125="snížená",I125,0)</f>
        <v>0</v>
      </c>
      <c r="BF125" s="94">
        <f>IF(M125="zákl. přenesená",I125,0)</f>
        <v>0</v>
      </c>
      <c r="BG125" s="94">
        <f>IF(M125="sníž. přenesená",I125,0)</f>
        <v>0</v>
      </c>
      <c r="BH125" s="94">
        <f>IF(M125="nulová",I125,0)</f>
        <v>0</v>
      </c>
      <c r="BI125" s="7" t="s">
        <v>39</v>
      </c>
      <c r="BJ125" s="94" t="e">
        <f>ROUND(H125*#REF!,2)</f>
        <v>#REF!</v>
      </c>
      <c r="BK125" s="7" t="s">
        <v>64</v>
      </c>
      <c r="BL125" s="93" t="s">
        <v>66</v>
      </c>
    </row>
    <row r="126" spans="2:64" s="1" customFormat="1" ht="29.25" customHeight="1" x14ac:dyDescent="0.2">
      <c r="B126" s="80"/>
      <c r="C126" s="81">
        <v>3</v>
      </c>
      <c r="D126" s="81" t="s">
        <v>63</v>
      </c>
      <c r="E126" s="82"/>
      <c r="F126" s="83" t="s">
        <v>107</v>
      </c>
      <c r="G126" s="84" t="s">
        <v>95</v>
      </c>
      <c r="H126" s="86"/>
      <c r="I126" s="87"/>
      <c r="J126" s="88"/>
      <c r="K126" s="16"/>
      <c r="L126" s="89"/>
      <c r="M126" s="90"/>
      <c r="O126" s="91"/>
      <c r="P126" s="91"/>
      <c r="Q126" s="91"/>
      <c r="R126" s="91"/>
      <c r="S126" s="92"/>
      <c r="AQ126" s="93"/>
      <c r="AS126" s="93"/>
      <c r="AT126" s="93"/>
      <c r="AX126" s="7"/>
      <c r="BD126" s="94"/>
      <c r="BE126" s="94"/>
      <c r="BF126" s="94"/>
      <c r="BG126" s="94"/>
      <c r="BH126" s="94"/>
      <c r="BI126" s="7"/>
      <c r="BJ126" s="94"/>
      <c r="BK126" s="7"/>
      <c r="BL126" s="93"/>
    </row>
    <row r="127" spans="2:64" s="1" customFormat="1" ht="27.75" customHeight="1" x14ac:dyDescent="0.2">
      <c r="B127" s="80"/>
      <c r="C127" s="81">
        <v>4</v>
      </c>
      <c r="D127" s="81" t="s">
        <v>63</v>
      </c>
      <c r="E127" s="82"/>
      <c r="F127" s="83" t="s">
        <v>96</v>
      </c>
      <c r="G127" s="84" t="s">
        <v>95</v>
      </c>
      <c r="H127" s="86"/>
      <c r="I127" s="87"/>
      <c r="J127" s="88"/>
      <c r="K127" s="16"/>
      <c r="L127" s="89" t="s">
        <v>0</v>
      </c>
      <c r="M127" s="90" t="s">
        <v>21</v>
      </c>
      <c r="O127" s="91" t="e">
        <f>N127*#REF!</f>
        <v>#REF!</v>
      </c>
      <c r="P127" s="91">
        <v>0</v>
      </c>
      <c r="Q127" s="91" t="e">
        <f>P127*#REF!</f>
        <v>#REF!</v>
      </c>
      <c r="R127" s="91">
        <v>0</v>
      </c>
      <c r="S127" s="92" t="e">
        <f>R127*#REF!</f>
        <v>#REF!</v>
      </c>
      <c r="AQ127" s="93" t="s">
        <v>64</v>
      </c>
      <c r="AS127" s="93" t="s">
        <v>63</v>
      </c>
      <c r="AT127" s="93" t="s">
        <v>41</v>
      </c>
      <c r="AX127" s="7" t="s">
        <v>62</v>
      </c>
      <c r="BD127" s="94">
        <f>IF(M127="základní",I127,0)</f>
        <v>0</v>
      </c>
      <c r="BE127" s="94">
        <f>IF(M127="snížená",I127,0)</f>
        <v>0</v>
      </c>
      <c r="BF127" s="94">
        <f>IF(M127="zákl. přenesená",I127,0)</f>
        <v>0</v>
      </c>
      <c r="BG127" s="94">
        <f>IF(M127="sníž. přenesená",I127,0)</f>
        <v>0</v>
      </c>
      <c r="BH127" s="94">
        <f>IF(M127="nulová",I127,0)</f>
        <v>0</v>
      </c>
      <c r="BI127" s="7" t="s">
        <v>39</v>
      </c>
      <c r="BJ127" s="94" t="e">
        <f>ROUND(H127*#REF!,2)</f>
        <v>#REF!</v>
      </c>
      <c r="BK127" s="7" t="s">
        <v>64</v>
      </c>
      <c r="BL127" s="93" t="s">
        <v>67</v>
      </c>
    </row>
    <row r="128" spans="2:64" s="1" customFormat="1" ht="27.75" customHeight="1" x14ac:dyDescent="0.2">
      <c r="B128" s="80"/>
      <c r="C128" s="81">
        <v>5</v>
      </c>
      <c r="D128" s="81" t="s">
        <v>63</v>
      </c>
      <c r="E128" s="82"/>
      <c r="F128" s="83" t="s">
        <v>97</v>
      </c>
      <c r="G128" s="84" t="s">
        <v>95</v>
      </c>
      <c r="H128" s="86"/>
      <c r="I128" s="87"/>
      <c r="J128" s="88"/>
      <c r="K128" s="16"/>
      <c r="L128" s="89" t="s">
        <v>0</v>
      </c>
      <c r="M128" s="90" t="s">
        <v>21</v>
      </c>
      <c r="O128" s="91" t="e">
        <f>N128*#REF!</f>
        <v>#REF!</v>
      </c>
      <c r="P128" s="91">
        <v>0</v>
      </c>
      <c r="Q128" s="91" t="e">
        <f>P128*#REF!</f>
        <v>#REF!</v>
      </c>
      <c r="R128" s="91">
        <v>0</v>
      </c>
      <c r="S128" s="92" t="e">
        <f>R128*#REF!</f>
        <v>#REF!</v>
      </c>
      <c r="AQ128" s="93" t="s">
        <v>64</v>
      </c>
      <c r="AS128" s="93" t="s">
        <v>63</v>
      </c>
      <c r="AT128" s="93" t="s">
        <v>41</v>
      </c>
      <c r="AX128" s="7" t="s">
        <v>62</v>
      </c>
      <c r="BD128" s="94">
        <f>IF(M128="základní",I128,0)</f>
        <v>0</v>
      </c>
      <c r="BE128" s="94">
        <f>IF(M128="snížená",I128,0)</f>
        <v>0</v>
      </c>
      <c r="BF128" s="94">
        <f>IF(M128="zákl. přenesená",I128,0)</f>
        <v>0</v>
      </c>
      <c r="BG128" s="94">
        <f>IF(M128="sníž. přenesená",I128,0)</f>
        <v>0</v>
      </c>
      <c r="BH128" s="94">
        <f>IF(M128="nulová",I128,0)</f>
        <v>0</v>
      </c>
      <c r="BI128" s="7" t="s">
        <v>39</v>
      </c>
      <c r="BJ128" s="94" t="e">
        <f>ROUND(H128*#REF!,2)</f>
        <v>#REF!</v>
      </c>
      <c r="BK128" s="7" t="s">
        <v>64</v>
      </c>
      <c r="BL128" s="93" t="s">
        <v>68</v>
      </c>
    </row>
    <row r="129" spans="2:64" s="1" customFormat="1" ht="26.25" customHeight="1" x14ac:dyDescent="0.2">
      <c r="B129" s="80"/>
      <c r="C129" s="81">
        <v>6</v>
      </c>
      <c r="D129" s="81" t="s">
        <v>63</v>
      </c>
      <c r="E129" s="82"/>
      <c r="F129" s="83" t="s">
        <v>99</v>
      </c>
      <c r="G129" s="84" t="s">
        <v>95</v>
      </c>
      <c r="H129" s="86"/>
      <c r="I129" s="87"/>
      <c r="J129" s="88"/>
      <c r="K129" s="16"/>
      <c r="L129" s="89" t="s">
        <v>0</v>
      </c>
      <c r="M129" s="90" t="s">
        <v>21</v>
      </c>
      <c r="O129" s="91" t="e">
        <f>N129*#REF!</f>
        <v>#REF!</v>
      </c>
      <c r="P129" s="91">
        <v>3.3E-4</v>
      </c>
      <c r="Q129" s="91" t="e">
        <f>P129*#REF!</f>
        <v>#REF!</v>
      </c>
      <c r="R129" s="91">
        <v>0</v>
      </c>
      <c r="S129" s="92" t="e">
        <f>R129*#REF!</f>
        <v>#REF!</v>
      </c>
      <c r="AQ129" s="93" t="s">
        <v>64</v>
      </c>
      <c r="AS129" s="93" t="s">
        <v>63</v>
      </c>
      <c r="AT129" s="93" t="s">
        <v>41</v>
      </c>
      <c r="AX129" s="7" t="s">
        <v>62</v>
      </c>
      <c r="BD129" s="94">
        <f t="shared" ref="BD129:BD135" si="0">IF(M129="základní",I129,0)</f>
        <v>0</v>
      </c>
      <c r="BE129" s="94">
        <f t="shared" ref="BE129:BE135" si="1">IF(M129="snížená",I129,0)</f>
        <v>0</v>
      </c>
      <c r="BF129" s="94">
        <f t="shared" ref="BF129:BF135" si="2">IF(M129="zákl. přenesená",I129,0)</f>
        <v>0</v>
      </c>
      <c r="BG129" s="94">
        <f t="shared" ref="BG129:BG135" si="3">IF(M129="sníž. přenesená",I129,0)</f>
        <v>0</v>
      </c>
      <c r="BH129" s="94">
        <f t="shared" ref="BH129:BH135" si="4">IF(M129="nulová",I129,0)</f>
        <v>0</v>
      </c>
      <c r="BI129" s="7" t="s">
        <v>39</v>
      </c>
      <c r="BJ129" s="94" t="e">
        <f>ROUND(H129*#REF!,2)</f>
        <v>#REF!</v>
      </c>
      <c r="BK129" s="7" t="s">
        <v>64</v>
      </c>
      <c r="BL129" s="93" t="s">
        <v>69</v>
      </c>
    </row>
    <row r="130" spans="2:64" s="1" customFormat="1" ht="30.75" customHeight="1" x14ac:dyDescent="0.2">
      <c r="B130" s="80"/>
      <c r="C130" s="81">
        <v>7</v>
      </c>
      <c r="D130" s="81" t="s">
        <v>63</v>
      </c>
      <c r="E130" s="82"/>
      <c r="F130" s="83" t="s">
        <v>98</v>
      </c>
      <c r="G130" s="84" t="s">
        <v>95</v>
      </c>
      <c r="H130" s="86"/>
      <c r="I130" s="87"/>
      <c r="J130" s="88"/>
      <c r="K130" s="16"/>
      <c r="L130" s="89" t="s">
        <v>0</v>
      </c>
      <c r="M130" s="90" t="s">
        <v>21</v>
      </c>
      <c r="O130" s="91" t="e">
        <f>N130*#REF!</f>
        <v>#REF!</v>
      </c>
      <c r="P130" s="91">
        <v>0</v>
      </c>
      <c r="Q130" s="91" t="e">
        <f>P130*#REF!</f>
        <v>#REF!</v>
      </c>
      <c r="R130" s="91">
        <v>0</v>
      </c>
      <c r="S130" s="92" t="e">
        <f>R130*#REF!</f>
        <v>#REF!</v>
      </c>
      <c r="AQ130" s="93" t="s">
        <v>64</v>
      </c>
      <c r="AS130" s="93" t="s">
        <v>63</v>
      </c>
      <c r="AT130" s="93" t="s">
        <v>41</v>
      </c>
      <c r="AX130" s="7" t="s">
        <v>62</v>
      </c>
      <c r="BD130" s="94">
        <f t="shared" si="0"/>
        <v>0</v>
      </c>
      <c r="BE130" s="94">
        <f t="shared" si="1"/>
        <v>0</v>
      </c>
      <c r="BF130" s="94">
        <f t="shared" si="2"/>
        <v>0</v>
      </c>
      <c r="BG130" s="94">
        <f t="shared" si="3"/>
        <v>0</v>
      </c>
      <c r="BH130" s="94">
        <f t="shared" si="4"/>
        <v>0</v>
      </c>
      <c r="BI130" s="7" t="s">
        <v>39</v>
      </c>
      <c r="BJ130" s="94" t="e">
        <f>ROUND(H130*#REF!,2)</f>
        <v>#REF!</v>
      </c>
      <c r="BK130" s="7" t="s">
        <v>64</v>
      </c>
      <c r="BL130" s="93" t="s">
        <v>70</v>
      </c>
    </row>
    <row r="131" spans="2:64" s="1" customFormat="1" ht="22.5" customHeight="1" x14ac:dyDescent="0.2">
      <c r="B131" s="80"/>
      <c r="C131" s="107">
        <v>8</v>
      </c>
      <c r="D131" s="107" t="s">
        <v>63</v>
      </c>
      <c r="E131" s="95"/>
      <c r="F131" s="108" t="s">
        <v>99</v>
      </c>
      <c r="G131" s="109" t="s">
        <v>95</v>
      </c>
      <c r="H131" s="96"/>
      <c r="I131" s="97"/>
      <c r="J131" s="98"/>
      <c r="K131" s="99"/>
      <c r="L131" s="100" t="s">
        <v>0</v>
      </c>
      <c r="M131" s="101" t="s">
        <v>21</v>
      </c>
      <c r="O131" s="91" t="e">
        <f>N131*#REF!</f>
        <v>#REF!</v>
      </c>
      <c r="P131" s="91">
        <v>0</v>
      </c>
      <c r="Q131" s="91" t="e">
        <f>P131*#REF!</f>
        <v>#REF!</v>
      </c>
      <c r="R131" s="91">
        <v>0</v>
      </c>
      <c r="S131" s="92" t="e">
        <f>R131*#REF!</f>
        <v>#REF!</v>
      </c>
      <c r="AQ131" s="93" t="s">
        <v>72</v>
      </c>
      <c r="AS131" s="93" t="s">
        <v>71</v>
      </c>
      <c r="AT131" s="93" t="s">
        <v>41</v>
      </c>
      <c r="AX131" s="7" t="s">
        <v>62</v>
      </c>
      <c r="BD131" s="94">
        <f t="shared" si="0"/>
        <v>0</v>
      </c>
      <c r="BE131" s="94">
        <f t="shared" si="1"/>
        <v>0</v>
      </c>
      <c r="BF131" s="94">
        <f t="shared" si="2"/>
        <v>0</v>
      </c>
      <c r="BG131" s="94">
        <f t="shared" si="3"/>
        <v>0</v>
      </c>
      <c r="BH131" s="94">
        <f t="shared" si="4"/>
        <v>0</v>
      </c>
      <c r="BI131" s="7" t="s">
        <v>39</v>
      </c>
      <c r="BJ131" s="94" t="e">
        <f>ROUND(H131*#REF!,2)</f>
        <v>#REF!</v>
      </c>
      <c r="BK131" s="7" t="s">
        <v>64</v>
      </c>
      <c r="BL131" s="93" t="s">
        <v>73</v>
      </c>
    </row>
    <row r="132" spans="2:64" s="1" customFormat="1" ht="27" customHeight="1" x14ac:dyDescent="0.2">
      <c r="B132" s="80"/>
      <c r="C132" s="81">
        <v>9</v>
      </c>
      <c r="D132" s="81" t="s">
        <v>63</v>
      </c>
      <c r="E132" s="82" t="s">
        <v>82</v>
      </c>
      <c r="F132" s="83" t="s">
        <v>83</v>
      </c>
      <c r="G132" s="84" t="s">
        <v>100</v>
      </c>
      <c r="H132" s="85"/>
      <c r="I132" s="110"/>
      <c r="J132" s="87">
        <f>ROUND(I132*H132,2)</f>
        <v>0</v>
      </c>
      <c r="K132" s="16"/>
      <c r="L132" s="89" t="s">
        <v>0</v>
      </c>
      <c r="M132" s="90" t="s">
        <v>21</v>
      </c>
      <c r="O132" s="91" t="e">
        <f>N132*#REF!</f>
        <v>#REF!</v>
      </c>
      <c r="P132" s="91">
        <v>0</v>
      </c>
      <c r="Q132" s="91" t="e">
        <f>P132*#REF!</f>
        <v>#REF!</v>
      </c>
      <c r="R132" s="91">
        <v>0</v>
      </c>
      <c r="S132" s="92" t="e">
        <f>R132*#REF!</f>
        <v>#REF!</v>
      </c>
      <c r="AQ132" s="93" t="s">
        <v>64</v>
      </c>
      <c r="AS132" s="93" t="s">
        <v>63</v>
      </c>
      <c r="AT132" s="93" t="s">
        <v>41</v>
      </c>
      <c r="AX132" s="7" t="s">
        <v>62</v>
      </c>
      <c r="BD132" s="94">
        <f t="shared" si="0"/>
        <v>0</v>
      </c>
      <c r="BE132" s="94">
        <f t="shared" si="1"/>
        <v>0</v>
      </c>
      <c r="BF132" s="94">
        <f t="shared" si="2"/>
        <v>0</v>
      </c>
      <c r="BG132" s="94">
        <f t="shared" si="3"/>
        <v>0</v>
      </c>
      <c r="BH132" s="94">
        <f t="shared" si="4"/>
        <v>0</v>
      </c>
      <c r="BI132" s="7" t="s">
        <v>39</v>
      </c>
      <c r="BJ132" s="94" t="e">
        <f>ROUND(H132*#REF!,2)</f>
        <v>#REF!</v>
      </c>
      <c r="BK132" s="7" t="s">
        <v>64</v>
      </c>
      <c r="BL132" s="93" t="s">
        <v>74</v>
      </c>
    </row>
    <row r="133" spans="2:64" s="1" customFormat="1" ht="26.25" customHeight="1" x14ac:dyDescent="0.2">
      <c r="B133" s="80"/>
      <c r="C133" s="81">
        <v>10</v>
      </c>
      <c r="D133" s="81" t="s">
        <v>63</v>
      </c>
      <c r="E133" s="82" t="s">
        <v>84</v>
      </c>
      <c r="F133" s="83" t="s">
        <v>85</v>
      </c>
      <c r="G133" s="84" t="s">
        <v>100</v>
      </c>
      <c r="H133" s="85"/>
      <c r="I133" s="111"/>
      <c r="J133" s="87">
        <f>ROUND(I133*H133,2)</f>
        <v>0</v>
      </c>
      <c r="K133" s="16"/>
      <c r="L133" s="89" t="s">
        <v>0</v>
      </c>
      <c r="M133" s="90" t="s">
        <v>21</v>
      </c>
      <c r="O133" s="91" t="e">
        <f>N133*#REF!</f>
        <v>#REF!</v>
      </c>
      <c r="P133" s="91">
        <v>5.0000000000000002E-5</v>
      </c>
      <c r="Q133" s="91" t="e">
        <f>P133*#REF!</f>
        <v>#REF!</v>
      </c>
      <c r="R133" s="91">
        <v>0</v>
      </c>
      <c r="S133" s="92" t="e">
        <f>R133*#REF!</f>
        <v>#REF!</v>
      </c>
      <c r="AQ133" s="93" t="s">
        <v>64</v>
      </c>
      <c r="AS133" s="93" t="s">
        <v>63</v>
      </c>
      <c r="AT133" s="93" t="s">
        <v>41</v>
      </c>
      <c r="AX133" s="7" t="s">
        <v>62</v>
      </c>
      <c r="BD133" s="94">
        <f t="shared" si="0"/>
        <v>0</v>
      </c>
      <c r="BE133" s="94">
        <f t="shared" si="1"/>
        <v>0</v>
      </c>
      <c r="BF133" s="94">
        <f t="shared" si="2"/>
        <v>0</v>
      </c>
      <c r="BG133" s="94">
        <f t="shared" si="3"/>
        <v>0</v>
      </c>
      <c r="BH133" s="94">
        <f t="shared" si="4"/>
        <v>0</v>
      </c>
      <c r="BI133" s="7" t="s">
        <v>39</v>
      </c>
      <c r="BJ133" s="94" t="e">
        <f>ROUND(H133*#REF!,2)</f>
        <v>#REF!</v>
      </c>
      <c r="BK133" s="7" t="s">
        <v>64</v>
      </c>
      <c r="BL133" s="93" t="s">
        <v>75</v>
      </c>
    </row>
    <row r="134" spans="2:64" s="1" customFormat="1" ht="27" customHeight="1" x14ac:dyDescent="0.2">
      <c r="B134" s="80"/>
      <c r="C134" s="81">
        <v>11</v>
      </c>
      <c r="D134" s="69" t="s">
        <v>37</v>
      </c>
      <c r="E134" s="78" t="s">
        <v>86</v>
      </c>
      <c r="F134" s="78" t="s">
        <v>87</v>
      </c>
      <c r="G134" s="6"/>
      <c r="H134" s="6"/>
      <c r="I134" s="71"/>
      <c r="J134" s="79" t="str">
        <f>BK134</f>
        <v>4</v>
      </c>
      <c r="K134" s="16"/>
      <c r="L134" s="89" t="s">
        <v>0</v>
      </c>
      <c r="M134" s="90" t="s">
        <v>21</v>
      </c>
      <c r="O134" s="91" t="e">
        <f>N134*#REF!</f>
        <v>#REF!</v>
      </c>
      <c r="P134" s="91">
        <v>0</v>
      </c>
      <c r="Q134" s="91" t="e">
        <f>P134*#REF!</f>
        <v>#REF!</v>
      </c>
      <c r="R134" s="91">
        <v>0</v>
      </c>
      <c r="S134" s="92" t="e">
        <f>R134*#REF!</f>
        <v>#REF!</v>
      </c>
      <c r="AQ134" s="93" t="s">
        <v>64</v>
      </c>
      <c r="AS134" s="93" t="s">
        <v>63</v>
      </c>
      <c r="AT134" s="93" t="s">
        <v>41</v>
      </c>
      <c r="AX134" s="7" t="s">
        <v>62</v>
      </c>
      <c r="BD134" s="94">
        <f t="shared" si="0"/>
        <v>0</v>
      </c>
      <c r="BE134" s="94">
        <f t="shared" si="1"/>
        <v>0</v>
      </c>
      <c r="BF134" s="94">
        <f t="shared" si="2"/>
        <v>0</v>
      </c>
      <c r="BG134" s="94">
        <f t="shared" si="3"/>
        <v>0</v>
      </c>
      <c r="BH134" s="94">
        <f t="shared" si="4"/>
        <v>0</v>
      </c>
      <c r="BI134" s="7" t="s">
        <v>39</v>
      </c>
      <c r="BJ134" s="94" t="e">
        <f>ROUND(H134*#REF!,2)</f>
        <v>#REF!</v>
      </c>
      <c r="BK134" s="7" t="s">
        <v>64</v>
      </c>
      <c r="BL134" s="93" t="s">
        <v>76</v>
      </c>
    </row>
    <row r="135" spans="2:64" s="1" customFormat="1" ht="30" customHeight="1" x14ac:dyDescent="0.2">
      <c r="B135" s="80"/>
      <c r="C135" s="81">
        <v>12</v>
      </c>
      <c r="D135" s="81" t="s">
        <v>63</v>
      </c>
      <c r="E135" s="82" t="s">
        <v>88</v>
      </c>
      <c r="F135" s="83" t="s">
        <v>87</v>
      </c>
      <c r="G135" s="84" t="s">
        <v>100</v>
      </c>
      <c r="H135" s="85"/>
      <c r="I135" s="110"/>
      <c r="J135" s="87">
        <f>ROUND(I135*H135,2)</f>
        <v>0</v>
      </c>
      <c r="K135" s="16"/>
      <c r="L135" s="89" t="s">
        <v>0</v>
      </c>
      <c r="M135" s="90" t="s">
        <v>21</v>
      </c>
      <c r="O135" s="91" t="e">
        <f>N135*#REF!</f>
        <v>#REF!</v>
      </c>
      <c r="P135" s="91">
        <v>0</v>
      </c>
      <c r="Q135" s="91" t="e">
        <f>P135*#REF!</f>
        <v>#REF!</v>
      </c>
      <c r="R135" s="91">
        <v>0.02</v>
      </c>
      <c r="S135" s="92" t="e">
        <f>R135*#REF!</f>
        <v>#REF!</v>
      </c>
      <c r="AQ135" s="93" t="s">
        <v>64</v>
      </c>
      <c r="AS135" s="93" t="s">
        <v>63</v>
      </c>
      <c r="AT135" s="93" t="s">
        <v>41</v>
      </c>
      <c r="AX135" s="7" t="s">
        <v>62</v>
      </c>
      <c r="BD135" s="94">
        <f t="shared" si="0"/>
        <v>0</v>
      </c>
      <c r="BE135" s="94">
        <f t="shared" si="1"/>
        <v>0</v>
      </c>
      <c r="BF135" s="94">
        <f t="shared" si="2"/>
        <v>0</v>
      </c>
      <c r="BG135" s="94">
        <f t="shared" si="3"/>
        <v>0</v>
      </c>
      <c r="BH135" s="94">
        <f t="shared" si="4"/>
        <v>0</v>
      </c>
      <c r="BI135" s="7" t="s">
        <v>39</v>
      </c>
      <c r="BJ135" s="94" t="e">
        <f>ROUND(H135*#REF!,2)</f>
        <v>#REF!</v>
      </c>
      <c r="BK135" s="7" t="s">
        <v>64</v>
      </c>
      <c r="BL135" s="93" t="s">
        <v>77</v>
      </c>
    </row>
    <row r="136" spans="2:64" s="6" customFormat="1" ht="22.9" customHeight="1" x14ac:dyDescent="0.2">
      <c r="B136" s="68"/>
      <c r="D136" s="69" t="s">
        <v>37</v>
      </c>
      <c r="E136" s="78" t="s">
        <v>89</v>
      </c>
      <c r="F136" s="78" t="s">
        <v>90</v>
      </c>
      <c r="I136" s="71"/>
      <c r="J136" s="79">
        <f>BK136</f>
        <v>0</v>
      </c>
      <c r="K136" s="68"/>
      <c r="L136" s="73"/>
      <c r="O136" s="74" t="e">
        <f>SUM(O137:O140)</f>
        <v>#REF!</v>
      </c>
      <c r="Q136" s="74" t="e">
        <f>SUM(Q137:Q140)</f>
        <v>#REF!</v>
      </c>
      <c r="S136" s="75" t="e">
        <f>SUM(S137:S140)</f>
        <v>#REF!</v>
      </c>
      <c r="AQ136" s="69" t="s">
        <v>39</v>
      </c>
      <c r="AS136" s="76" t="s">
        <v>37</v>
      </c>
      <c r="AT136" s="76" t="s">
        <v>39</v>
      </c>
      <c r="AX136" s="69" t="s">
        <v>62</v>
      </c>
      <c r="BJ136" s="77" t="e">
        <f>SUM(BJ137:BJ140)</f>
        <v>#REF!</v>
      </c>
    </row>
    <row r="137" spans="2:64" s="1" customFormat="1" ht="32.25" customHeight="1" x14ac:dyDescent="0.2">
      <c r="B137" s="80"/>
      <c r="C137" s="81">
        <v>13</v>
      </c>
      <c r="D137" s="81" t="s">
        <v>63</v>
      </c>
      <c r="E137" s="82" t="s">
        <v>91</v>
      </c>
      <c r="F137" s="83" t="s">
        <v>92</v>
      </c>
      <c r="G137" s="84" t="s">
        <v>100</v>
      </c>
      <c r="H137" s="85"/>
      <c r="I137" s="110"/>
      <c r="J137" s="87">
        <f>ROUND(I137*H137,2)</f>
        <v>0</v>
      </c>
      <c r="K137" s="16"/>
      <c r="L137" s="89" t="s">
        <v>0</v>
      </c>
      <c r="M137" s="90" t="s">
        <v>21</v>
      </c>
      <c r="O137" s="91" t="e">
        <f>N137*#REF!</f>
        <v>#REF!</v>
      </c>
      <c r="P137" s="91">
        <v>0</v>
      </c>
      <c r="Q137" s="91" t="e">
        <f>P137*#REF!</f>
        <v>#REF!</v>
      </c>
      <c r="R137" s="91">
        <v>0</v>
      </c>
      <c r="S137" s="92" t="e">
        <f>R137*#REF!</f>
        <v>#REF!</v>
      </c>
      <c r="AQ137" s="93" t="s">
        <v>64</v>
      </c>
      <c r="AS137" s="93" t="s">
        <v>63</v>
      </c>
      <c r="AT137" s="93" t="s">
        <v>41</v>
      </c>
      <c r="AX137" s="7" t="s">
        <v>62</v>
      </c>
      <c r="BD137" s="94">
        <f>IF(M137="základní",I137,0)</f>
        <v>0</v>
      </c>
      <c r="BE137" s="94">
        <f>IF(M137="snížená",I137,0)</f>
        <v>0</v>
      </c>
      <c r="BF137" s="94">
        <f>IF(M137="zákl. přenesená",I137,0)</f>
        <v>0</v>
      </c>
      <c r="BG137" s="94">
        <f>IF(M137="sníž. přenesená",I137,0)</f>
        <v>0</v>
      </c>
      <c r="BH137" s="94">
        <f>IF(M137="nulová",I137,0)</f>
        <v>0</v>
      </c>
      <c r="BI137" s="7" t="s">
        <v>39</v>
      </c>
      <c r="BJ137" s="94" t="e">
        <f>ROUND(H137*#REF!,2)</f>
        <v>#REF!</v>
      </c>
      <c r="BK137" s="7" t="s">
        <v>64</v>
      </c>
      <c r="BL137" s="93" t="s">
        <v>78</v>
      </c>
    </row>
    <row r="138" spans="2:64" s="1" customFormat="1" ht="16.5" customHeight="1" x14ac:dyDescent="0.2">
      <c r="B138" s="80"/>
      <c r="C138" s="81"/>
      <c r="D138" s="81"/>
      <c r="E138" s="82"/>
      <c r="F138" s="83"/>
      <c r="G138" s="84"/>
      <c r="H138" s="86"/>
      <c r="I138" s="87"/>
      <c r="J138" s="88"/>
      <c r="K138" s="16"/>
      <c r="L138" s="89" t="s">
        <v>0</v>
      </c>
      <c r="M138" s="90" t="s">
        <v>21</v>
      </c>
      <c r="O138" s="91" t="e">
        <f>N138*#REF!</f>
        <v>#REF!</v>
      </c>
      <c r="P138" s="91">
        <v>0</v>
      </c>
      <c r="Q138" s="91" t="e">
        <f>P138*#REF!</f>
        <v>#REF!</v>
      </c>
      <c r="R138" s="91">
        <v>0</v>
      </c>
      <c r="S138" s="92" t="e">
        <f>R138*#REF!</f>
        <v>#REF!</v>
      </c>
      <c r="AQ138" s="93" t="s">
        <v>64</v>
      </c>
      <c r="AS138" s="93" t="s">
        <v>63</v>
      </c>
      <c r="AT138" s="93" t="s">
        <v>41</v>
      </c>
      <c r="AX138" s="7" t="s">
        <v>62</v>
      </c>
      <c r="BD138" s="94">
        <f>IF(M138="základní",I138,0)</f>
        <v>0</v>
      </c>
      <c r="BE138" s="94">
        <f>IF(M138="snížená",I138,0)</f>
        <v>0</v>
      </c>
      <c r="BF138" s="94">
        <f>IF(M138="zákl. přenesená",I138,0)</f>
        <v>0</v>
      </c>
      <c r="BG138" s="94">
        <f>IF(M138="sníž. přenesená",I138,0)</f>
        <v>0</v>
      </c>
      <c r="BH138" s="94">
        <f>IF(M138="nulová",I138,0)</f>
        <v>0</v>
      </c>
      <c r="BI138" s="7" t="s">
        <v>39</v>
      </c>
      <c r="BJ138" s="94" t="e">
        <f>ROUND(H138*#REF!,2)</f>
        <v>#REF!</v>
      </c>
      <c r="BK138" s="7" t="s">
        <v>64</v>
      </c>
      <c r="BL138" s="93" t="s">
        <v>79</v>
      </c>
    </row>
    <row r="139" spans="2:64" s="1" customFormat="1" ht="37.9" customHeight="1" x14ac:dyDescent="0.2">
      <c r="B139" s="80"/>
      <c r="C139" s="81"/>
      <c r="D139" s="81"/>
      <c r="E139" s="82"/>
      <c r="F139" s="83"/>
      <c r="G139" s="84"/>
      <c r="H139" s="86"/>
      <c r="I139" s="87"/>
      <c r="J139" s="88"/>
      <c r="K139" s="16"/>
      <c r="L139" s="89" t="s">
        <v>0</v>
      </c>
      <c r="M139" s="90" t="s">
        <v>21</v>
      </c>
      <c r="O139" s="91" t="e">
        <f>N139*#REF!</f>
        <v>#REF!</v>
      </c>
      <c r="P139" s="91">
        <v>0</v>
      </c>
      <c r="Q139" s="91" t="e">
        <f>P139*#REF!</f>
        <v>#REF!</v>
      </c>
      <c r="R139" s="91">
        <v>0</v>
      </c>
      <c r="S139" s="92" t="e">
        <f>R139*#REF!</f>
        <v>#REF!</v>
      </c>
      <c r="AQ139" s="93" t="s">
        <v>64</v>
      </c>
      <c r="AS139" s="93" t="s">
        <v>63</v>
      </c>
      <c r="AT139" s="93" t="s">
        <v>41</v>
      </c>
      <c r="AX139" s="7" t="s">
        <v>62</v>
      </c>
      <c r="BD139" s="94">
        <f>IF(M139="základní",I139,0)</f>
        <v>0</v>
      </c>
      <c r="BE139" s="94">
        <f>IF(M139="snížená",I139,0)</f>
        <v>0</v>
      </c>
      <c r="BF139" s="94">
        <f>IF(M139="zákl. přenesená",I139,0)</f>
        <v>0</v>
      </c>
      <c r="BG139" s="94">
        <f>IF(M139="sníž. přenesená",I139,0)</f>
        <v>0</v>
      </c>
      <c r="BH139" s="94">
        <f>IF(M139="nulová",I139,0)</f>
        <v>0</v>
      </c>
      <c r="BI139" s="7" t="s">
        <v>39</v>
      </c>
      <c r="BJ139" s="94" t="e">
        <f>ROUND(H139*#REF!,2)</f>
        <v>#REF!</v>
      </c>
      <c r="BK139" s="7" t="s">
        <v>64</v>
      </c>
      <c r="BL139" s="93" t="s">
        <v>80</v>
      </c>
    </row>
    <row r="140" spans="2:64" s="1" customFormat="1" ht="44.25" customHeight="1" x14ac:dyDescent="0.2">
      <c r="B140" s="80"/>
      <c r="C140" s="81"/>
      <c r="D140" s="81"/>
      <c r="E140" s="82"/>
      <c r="F140" s="83"/>
      <c r="G140" s="84"/>
      <c r="H140" s="86"/>
      <c r="I140" s="87"/>
      <c r="J140" s="88"/>
      <c r="K140" s="16"/>
      <c r="L140" s="102" t="s">
        <v>0</v>
      </c>
      <c r="M140" s="103" t="s">
        <v>21</v>
      </c>
      <c r="N140" s="104"/>
      <c r="O140" s="105" t="e">
        <f>N140*#REF!</f>
        <v>#REF!</v>
      </c>
      <c r="P140" s="105">
        <v>0</v>
      </c>
      <c r="Q140" s="105" t="e">
        <f>P140*#REF!</f>
        <v>#REF!</v>
      </c>
      <c r="R140" s="105">
        <v>0</v>
      </c>
      <c r="S140" s="106" t="e">
        <f>R140*#REF!</f>
        <v>#REF!</v>
      </c>
      <c r="AQ140" s="93" t="s">
        <v>64</v>
      </c>
      <c r="AS140" s="93" t="s">
        <v>63</v>
      </c>
      <c r="AT140" s="93" t="s">
        <v>41</v>
      </c>
      <c r="AX140" s="7" t="s">
        <v>62</v>
      </c>
      <c r="BD140" s="94">
        <f>IF(M140="základní",I140,0)</f>
        <v>0</v>
      </c>
      <c r="BE140" s="94">
        <f>IF(M140="snížená",I140,0)</f>
        <v>0</v>
      </c>
      <c r="BF140" s="94">
        <f>IF(M140="zákl. přenesená",I140,0)</f>
        <v>0</v>
      </c>
      <c r="BG140" s="94">
        <f>IF(M140="sníž. přenesená",I140,0)</f>
        <v>0</v>
      </c>
      <c r="BH140" s="94">
        <f>IF(M140="nulová",I140,0)</f>
        <v>0</v>
      </c>
      <c r="BI140" s="7" t="s">
        <v>39</v>
      </c>
      <c r="BJ140" s="94" t="e">
        <f>ROUND(H140*#REF!,2)</f>
        <v>#REF!</v>
      </c>
      <c r="BK140" s="7" t="s">
        <v>64</v>
      </c>
      <c r="BL140" s="93" t="s">
        <v>81</v>
      </c>
    </row>
    <row r="141" spans="2:64" s="1" customFormat="1" ht="6.95" customHeight="1" x14ac:dyDescent="0.2">
      <c r="B141" s="22"/>
      <c r="C141" s="23"/>
      <c r="D141" s="23"/>
      <c r="E141" s="23"/>
      <c r="F141" s="23"/>
      <c r="G141" s="23"/>
      <c r="H141" s="23"/>
      <c r="I141" s="23"/>
      <c r="J141" s="23"/>
      <c r="K141" s="16"/>
    </row>
  </sheetData>
  <autoFilter ref="C120:J140" xr:uid="{00000000-0009-0000-0000-000001000000}"/>
  <mergeCells count="8">
    <mergeCell ref="E87:G87"/>
    <mergeCell ref="E111:G111"/>
    <mergeCell ref="E113:G113"/>
    <mergeCell ref="E7:G7"/>
    <mergeCell ref="E9:G9"/>
    <mergeCell ref="E18:G18"/>
    <mergeCell ref="E27:G27"/>
    <mergeCell ref="E85:G85"/>
  </mergeCells>
  <pageMargins left="0.39374999999999999" right="0.39374999999999999" top="0.39374999999999999" bottom="0.39374999999999999" header="0" footer="0"/>
  <pageSetup paperSize="9" scale="94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01-Hřiště</vt:lpstr>
      <vt:lpstr>'01-Hřiště'!Názvy_tisku</vt:lpstr>
      <vt:lpstr>'01-Hřiště'!Oblast_tisku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Tomáš Uherka</cp:lastModifiedBy>
  <cp:lastPrinted>2025-03-31T14:03:27Z</cp:lastPrinted>
  <dcterms:created xsi:type="dcterms:W3CDTF">2024-11-29T10:28:57Z</dcterms:created>
  <dcterms:modified xsi:type="dcterms:W3CDTF">2025-05-05T08:06:46Z</dcterms:modified>
</cp:coreProperties>
</file>