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VAR.1 - Varianta 1 – Celo..." sheetId="2" r:id="rId2"/>
    <sheet name="VAR.2 - Varianta 2 – Demo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'VAR.1 - Varianta 1 – Celo...'!$C$92:$K$510</definedName>
    <definedName name="_xlnm.Print_Area" localSheetId="1">'VAR.1 - Varianta 1 – Celo...'!$C$4:$J$39,'VAR.1 - Varianta 1 – Celo...'!$C$45:$J$74,'VAR.1 - Varianta 1 – Celo...'!$C$80:$K$510</definedName>
    <definedName name="_xlnm.Print_Titles" localSheetId="1">'VAR.1 - Varianta 1 – Celo...'!$92:$92</definedName>
    <definedName name="_xlnm._FilterDatabase" localSheetId="2" hidden="1">'VAR.2 - Varianta 2 – Demo...'!$C$91:$K$564</definedName>
    <definedName name="_xlnm.Print_Area" localSheetId="2">'VAR.2 - Varianta 2 – Demo...'!$C$4:$J$39,'VAR.2 - Varianta 2 – Demo...'!$C$45:$J$73,'VAR.2 - Varianta 2 – Demo...'!$C$79:$K$564</definedName>
    <definedName name="_xlnm.Print_Titles" localSheetId="2">'VAR.2 - Varianta 2 – Demo...'!$91:$91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562"/>
  <c r="BH562"/>
  <c r="BG562"/>
  <c r="BF562"/>
  <c r="T562"/>
  <c r="T561"/>
  <c r="T560"/>
  <c r="R562"/>
  <c r="R561"/>
  <c r="R560"/>
  <c r="P562"/>
  <c r="P561"/>
  <c r="P560"/>
  <c r="BI558"/>
  <c r="BH558"/>
  <c r="BG558"/>
  <c r="BF558"/>
  <c r="T558"/>
  <c r="R558"/>
  <c r="P558"/>
  <c r="BI550"/>
  <c r="BH550"/>
  <c r="BG550"/>
  <c r="BF550"/>
  <c r="T550"/>
  <c r="R550"/>
  <c r="P550"/>
  <c r="BI543"/>
  <c r="BH543"/>
  <c r="BG543"/>
  <c r="BF543"/>
  <c r="T543"/>
  <c r="R543"/>
  <c r="P543"/>
  <c r="BI536"/>
  <c r="BH536"/>
  <c r="BG536"/>
  <c r="BF536"/>
  <c r="T536"/>
  <c r="R536"/>
  <c r="P536"/>
  <c r="BI533"/>
  <c r="BH533"/>
  <c r="BG533"/>
  <c r="BF533"/>
  <c r="T533"/>
  <c r="R533"/>
  <c r="P533"/>
  <c r="BI531"/>
  <c r="BH531"/>
  <c r="BG531"/>
  <c r="BF531"/>
  <c r="T531"/>
  <c r="R531"/>
  <c r="P531"/>
  <c r="BI526"/>
  <c r="BH526"/>
  <c r="BG526"/>
  <c r="BF526"/>
  <c r="T526"/>
  <c r="R526"/>
  <c r="P526"/>
  <c r="BI521"/>
  <c r="BH521"/>
  <c r="BG521"/>
  <c r="BF521"/>
  <c r="T521"/>
  <c r="R521"/>
  <c r="P521"/>
  <c r="BI518"/>
  <c r="BH518"/>
  <c r="BG518"/>
  <c r="BF518"/>
  <c r="T518"/>
  <c r="R518"/>
  <c r="P518"/>
  <c r="BI513"/>
  <c r="BH513"/>
  <c r="BG513"/>
  <c r="BF513"/>
  <c r="T513"/>
  <c r="R513"/>
  <c r="P513"/>
  <c r="BI508"/>
  <c r="BH508"/>
  <c r="BG508"/>
  <c r="BF508"/>
  <c r="T508"/>
  <c r="R508"/>
  <c r="P508"/>
  <c r="BI499"/>
  <c r="BH499"/>
  <c r="BG499"/>
  <c r="BF499"/>
  <c r="T499"/>
  <c r="R499"/>
  <c r="P499"/>
  <c r="BI490"/>
  <c r="BH490"/>
  <c r="BG490"/>
  <c r="BF490"/>
  <c r="T490"/>
  <c r="R490"/>
  <c r="P490"/>
  <c r="BI486"/>
  <c r="BH486"/>
  <c r="BG486"/>
  <c r="BF486"/>
  <c r="T486"/>
  <c r="T485"/>
  <c r="R486"/>
  <c r="R485"/>
  <c r="P486"/>
  <c r="P485"/>
  <c r="BI482"/>
  <c r="BH482"/>
  <c r="BG482"/>
  <c r="BF482"/>
  <c r="T482"/>
  <c r="R482"/>
  <c r="P482"/>
  <c r="BI478"/>
  <c r="BH478"/>
  <c r="BG478"/>
  <c r="BF478"/>
  <c r="T478"/>
  <c r="R478"/>
  <c r="P478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5"/>
  <c r="BH465"/>
  <c r="BG465"/>
  <c r="BF465"/>
  <c r="T465"/>
  <c r="R465"/>
  <c r="P465"/>
  <c r="BI461"/>
  <c r="BH461"/>
  <c r="BG461"/>
  <c r="BF461"/>
  <c r="T461"/>
  <c r="R461"/>
  <c r="P461"/>
  <c r="BI457"/>
  <c r="BH457"/>
  <c r="BG457"/>
  <c r="BF457"/>
  <c r="T457"/>
  <c r="R457"/>
  <c r="P457"/>
  <c r="BI454"/>
  <c r="BH454"/>
  <c r="BG454"/>
  <c r="BF454"/>
  <c r="T454"/>
  <c r="R454"/>
  <c r="P454"/>
  <c r="BI452"/>
  <c r="BH452"/>
  <c r="BG452"/>
  <c r="BF452"/>
  <c r="T452"/>
  <c r="R452"/>
  <c r="P452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0"/>
  <c r="BH440"/>
  <c r="BG440"/>
  <c r="BF440"/>
  <c r="T440"/>
  <c r="R440"/>
  <c r="P440"/>
  <c r="BI431"/>
  <c r="BH431"/>
  <c r="BG431"/>
  <c r="BF431"/>
  <c r="T431"/>
  <c r="R431"/>
  <c r="P431"/>
  <c r="BI427"/>
  <c r="BH427"/>
  <c r="BG427"/>
  <c r="BF427"/>
  <c r="T427"/>
  <c r="R427"/>
  <c r="P427"/>
  <c r="BI423"/>
  <c r="BH423"/>
  <c r="BG423"/>
  <c r="BF423"/>
  <c r="T423"/>
  <c r="R423"/>
  <c r="P423"/>
  <c r="BI421"/>
  <c r="BH421"/>
  <c r="BG421"/>
  <c r="BF421"/>
  <c r="T421"/>
  <c r="R421"/>
  <c r="P421"/>
  <c r="BI417"/>
  <c r="BH417"/>
  <c r="BG417"/>
  <c r="BF417"/>
  <c r="T417"/>
  <c r="R417"/>
  <c r="P417"/>
  <c r="BI415"/>
  <c r="BH415"/>
  <c r="BG415"/>
  <c r="BF415"/>
  <c r="T415"/>
  <c r="R415"/>
  <c r="P415"/>
  <c r="BI391"/>
  <c r="BH391"/>
  <c r="BG391"/>
  <c r="BF391"/>
  <c r="T391"/>
  <c r="R391"/>
  <c r="P391"/>
  <c r="BI389"/>
  <c r="BH389"/>
  <c r="BG389"/>
  <c r="BF389"/>
  <c r="T389"/>
  <c r="R389"/>
  <c r="P389"/>
  <c r="BI372"/>
  <c r="BH372"/>
  <c r="BG372"/>
  <c r="BF372"/>
  <c r="T372"/>
  <c r="R372"/>
  <c r="P372"/>
  <c r="BI370"/>
  <c r="BH370"/>
  <c r="BG370"/>
  <c r="BF370"/>
  <c r="T370"/>
  <c r="R370"/>
  <c r="P370"/>
  <c r="BI361"/>
  <c r="BH361"/>
  <c r="BG361"/>
  <c r="BF361"/>
  <c r="T361"/>
  <c r="R361"/>
  <c r="P361"/>
  <c r="BI359"/>
  <c r="BH359"/>
  <c r="BG359"/>
  <c r="BF359"/>
  <c r="T359"/>
  <c r="R359"/>
  <c r="P359"/>
  <c r="BI350"/>
  <c r="BH350"/>
  <c r="BG350"/>
  <c r="BF350"/>
  <c r="T350"/>
  <c r="R350"/>
  <c r="P350"/>
  <c r="BI348"/>
  <c r="BH348"/>
  <c r="BG348"/>
  <c r="BF348"/>
  <c r="T348"/>
  <c r="R348"/>
  <c r="P348"/>
  <c r="BI332"/>
  <c r="BH332"/>
  <c r="BG332"/>
  <c r="BF332"/>
  <c r="T332"/>
  <c r="R332"/>
  <c r="P332"/>
  <c r="BI330"/>
  <c r="BH330"/>
  <c r="BG330"/>
  <c r="BF330"/>
  <c r="T330"/>
  <c r="R330"/>
  <c r="P330"/>
  <c r="BI306"/>
  <c r="BH306"/>
  <c r="BG306"/>
  <c r="BF306"/>
  <c r="T306"/>
  <c r="R306"/>
  <c r="P306"/>
  <c r="BI299"/>
  <c r="BH299"/>
  <c r="BG299"/>
  <c r="BF299"/>
  <c r="T299"/>
  <c r="R299"/>
  <c r="P299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7"/>
  <c r="BH277"/>
  <c r="BG277"/>
  <c r="BF277"/>
  <c r="T277"/>
  <c r="R277"/>
  <c r="P277"/>
  <c r="BI275"/>
  <c r="BH275"/>
  <c r="BG275"/>
  <c r="BF275"/>
  <c r="T275"/>
  <c r="R275"/>
  <c r="P275"/>
  <c r="BI253"/>
  <c r="BH253"/>
  <c r="BG253"/>
  <c r="BF253"/>
  <c r="T253"/>
  <c r="R253"/>
  <c r="P253"/>
  <c r="BI251"/>
  <c r="BH251"/>
  <c r="BG251"/>
  <c r="BF251"/>
  <c r="T251"/>
  <c r="R251"/>
  <c r="P251"/>
  <c r="BI225"/>
  <c r="BH225"/>
  <c r="BG225"/>
  <c r="BF225"/>
  <c r="T225"/>
  <c r="R225"/>
  <c r="P225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72"/>
  <c r="BH172"/>
  <c r="BG172"/>
  <c r="BF172"/>
  <c r="T172"/>
  <c r="R172"/>
  <c r="P172"/>
  <c r="BI170"/>
  <c r="BH170"/>
  <c r="BG170"/>
  <c r="BF170"/>
  <c r="T170"/>
  <c r="R170"/>
  <c r="P170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6"/>
  <c r="BH146"/>
  <c r="BG146"/>
  <c r="BF146"/>
  <c r="T146"/>
  <c r="R146"/>
  <c r="P146"/>
  <c r="BI144"/>
  <c r="BH144"/>
  <c r="BG144"/>
  <c r="BF144"/>
  <c r="T144"/>
  <c r="R144"/>
  <c r="P144"/>
  <c r="BI137"/>
  <c r="BH137"/>
  <c r="BG137"/>
  <c r="BF137"/>
  <c r="T137"/>
  <c r="R137"/>
  <c r="P137"/>
  <c r="BI119"/>
  <c r="BH119"/>
  <c r="BG119"/>
  <c r="BF119"/>
  <c r="T119"/>
  <c r="R119"/>
  <c r="P119"/>
  <c r="BI104"/>
  <c r="BH104"/>
  <c r="BG104"/>
  <c r="BF104"/>
  <c r="T104"/>
  <c r="R104"/>
  <c r="P104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89"/>
  <c r="J17"/>
  <c r="J12"/>
  <c r="J52"/>
  <c r="E7"/>
  <c r="E82"/>
  <c i="2" r="J37"/>
  <c r="J36"/>
  <c i="1" r="AY55"/>
  <c i="2" r="J35"/>
  <c i="1" r="AX55"/>
  <c i="2" r="BI508"/>
  <c r="BH508"/>
  <c r="BG508"/>
  <c r="BF508"/>
  <c r="T508"/>
  <c r="T507"/>
  <c r="T506"/>
  <c r="R508"/>
  <c r="R507"/>
  <c r="R506"/>
  <c r="P508"/>
  <c r="P507"/>
  <c r="P506"/>
  <c r="BI504"/>
  <c r="BH504"/>
  <c r="BG504"/>
  <c r="BF504"/>
  <c r="T504"/>
  <c r="R504"/>
  <c r="P504"/>
  <c r="BI496"/>
  <c r="BH496"/>
  <c r="BG496"/>
  <c r="BF496"/>
  <c r="T496"/>
  <c r="R496"/>
  <c r="P496"/>
  <c r="BI489"/>
  <c r="BH489"/>
  <c r="BG489"/>
  <c r="BF489"/>
  <c r="T489"/>
  <c r="R489"/>
  <c r="P489"/>
  <c r="BI482"/>
  <c r="BH482"/>
  <c r="BG482"/>
  <c r="BF482"/>
  <c r="T482"/>
  <c r="R482"/>
  <c r="P482"/>
  <c r="BI479"/>
  <c r="BH479"/>
  <c r="BG479"/>
  <c r="BF479"/>
  <c r="T479"/>
  <c r="R479"/>
  <c r="P479"/>
  <c r="BI477"/>
  <c r="BH477"/>
  <c r="BG477"/>
  <c r="BF477"/>
  <c r="T477"/>
  <c r="R477"/>
  <c r="P477"/>
  <c r="BI472"/>
  <c r="BH472"/>
  <c r="BG472"/>
  <c r="BF472"/>
  <c r="T472"/>
  <c r="R472"/>
  <c r="P472"/>
  <c r="BI467"/>
  <c r="BH467"/>
  <c r="BG467"/>
  <c r="BF467"/>
  <c r="T467"/>
  <c r="R467"/>
  <c r="P467"/>
  <c r="BI464"/>
  <c r="BH464"/>
  <c r="BG464"/>
  <c r="BF464"/>
  <c r="T464"/>
  <c r="R464"/>
  <c r="P464"/>
  <c r="BI459"/>
  <c r="BH459"/>
  <c r="BG459"/>
  <c r="BF459"/>
  <c r="T459"/>
  <c r="R459"/>
  <c r="P459"/>
  <c r="BI454"/>
  <c r="BH454"/>
  <c r="BG454"/>
  <c r="BF454"/>
  <c r="T454"/>
  <c r="R454"/>
  <c r="P454"/>
  <c r="BI445"/>
  <c r="BH445"/>
  <c r="BG445"/>
  <c r="BF445"/>
  <c r="T445"/>
  <c r="R445"/>
  <c r="P445"/>
  <c r="BI436"/>
  <c r="BH436"/>
  <c r="BG436"/>
  <c r="BF436"/>
  <c r="T436"/>
  <c r="R436"/>
  <c r="P436"/>
  <c r="BI432"/>
  <c r="BH432"/>
  <c r="BG432"/>
  <c r="BF432"/>
  <c r="T432"/>
  <c r="T431"/>
  <c r="R432"/>
  <c r="R431"/>
  <c r="P432"/>
  <c r="P431"/>
  <c r="BI429"/>
  <c r="BH429"/>
  <c r="BG429"/>
  <c r="BF429"/>
  <c r="T429"/>
  <c r="R429"/>
  <c r="P429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2"/>
  <c r="BH412"/>
  <c r="BG412"/>
  <c r="BF412"/>
  <c r="T412"/>
  <c r="T411"/>
  <c r="R412"/>
  <c r="R411"/>
  <c r="P412"/>
  <c r="P411"/>
  <c r="BI402"/>
  <c r="BH402"/>
  <c r="BG402"/>
  <c r="BF402"/>
  <c r="T402"/>
  <c r="T401"/>
  <c r="R402"/>
  <c r="R401"/>
  <c r="P402"/>
  <c r="P401"/>
  <c r="BI398"/>
  <c r="BH398"/>
  <c r="BG398"/>
  <c r="BF398"/>
  <c r="T398"/>
  <c r="R398"/>
  <c r="P398"/>
  <c r="BI395"/>
  <c r="BH395"/>
  <c r="BG395"/>
  <c r="BF395"/>
  <c r="T395"/>
  <c r="R395"/>
  <c r="P395"/>
  <c r="BI393"/>
  <c r="BH393"/>
  <c r="BG393"/>
  <c r="BF393"/>
  <c r="T393"/>
  <c r="R393"/>
  <c r="P393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1"/>
  <c r="BH381"/>
  <c r="BG381"/>
  <c r="BF381"/>
  <c r="T381"/>
  <c r="R381"/>
  <c r="P381"/>
  <c r="BI372"/>
  <c r="BH372"/>
  <c r="BG372"/>
  <c r="BF372"/>
  <c r="T372"/>
  <c r="R372"/>
  <c r="P372"/>
  <c r="BI368"/>
  <c r="BH368"/>
  <c r="BG368"/>
  <c r="BF368"/>
  <c r="T368"/>
  <c r="R368"/>
  <c r="P368"/>
  <c r="BI344"/>
  <c r="BH344"/>
  <c r="BG344"/>
  <c r="BF344"/>
  <c r="T344"/>
  <c r="R344"/>
  <c r="P344"/>
  <c r="BI342"/>
  <c r="BH342"/>
  <c r="BG342"/>
  <c r="BF342"/>
  <c r="T342"/>
  <c r="R342"/>
  <c r="P342"/>
  <c r="BI320"/>
  <c r="BH320"/>
  <c r="BG320"/>
  <c r="BF320"/>
  <c r="T320"/>
  <c r="R320"/>
  <c r="P320"/>
  <c r="BI318"/>
  <c r="BH318"/>
  <c r="BG318"/>
  <c r="BF318"/>
  <c r="T318"/>
  <c r="R318"/>
  <c r="P318"/>
  <c r="BI309"/>
  <c r="BH309"/>
  <c r="BG309"/>
  <c r="BF309"/>
  <c r="T309"/>
  <c r="R309"/>
  <c r="P309"/>
  <c r="BI307"/>
  <c r="BH307"/>
  <c r="BG307"/>
  <c r="BF307"/>
  <c r="T307"/>
  <c r="R307"/>
  <c r="P307"/>
  <c r="BI298"/>
  <c r="BH298"/>
  <c r="BG298"/>
  <c r="BF298"/>
  <c r="T298"/>
  <c r="R298"/>
  <c r="P298"/>
  <c r="BI296"/>
  <c r="BH296"/>
  <c r="BG296"/>
  <c r="BF296"/>
  <c r="T296"/>
  <c r="R296"/>
  <c r="P296"/>
  <c r="BI280"/>
  <c r="BH280"/>
  <c r="BG280"/>
  <c r="BF280"/>
  <c r="T280"/>
  <c r="R280"/>
  <c r="P280"/>
  <c r="BI278"/>
  <c r="BH278"/>
  <c r="BG278"/>
  <c r="BF278"/>
  <c r="T278"/>
  <c r="R278"/>
  <c r="P278"/>
  <c r="BI254"/>
  <c r="BH254"/>
  <c r="BG254"/>
  <c r="BF254"/>
  <c r="T254"/>
  <c r="R254"/>
  <c r="P254"/>
  <c r="BI247"/>
  <c r="BH247"/>
  <c r="BG247"/>
  <c r="BF247"/>
  <c r="T247"/>
  <c r="R247"/>
  <c r="P247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16"/>
  <c r="BH216"/>
  <c r="BG216"/>
  <c r="BF216"/>
  <c r="T216"/>
  <c r="R216"/>
  <c r="P216"/>
  <c r="BI215"/>
  <c r="BH215"/>
  <c r="BG215"/>
  <c r="BF215"/>
  <c r="T215"/>
  <c r="R215"/>
  <c r="P215"/>
  <c r="BI190"/>
  <c r="BH190"/>
  <c r="BG190"/>
  <c r="BF190"/>
  <c r="T190"/>
  <c r="R190"/>
  <c r="P190"/>
  <c r="BI188"/>
  <c r="BH188"/>
  <c r="BG188"/>
  <c r="BF188"/>
  <c r="T188"/>
  <c r="R188"/>
  <c r="P188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38"/>
  <c r="BH138"/>
  <c r="BG138"/>
  <c r="BF138"/>
  <c r="T138"/>
  <c r="R138"/>
  <c r="P138"/>
  <c r="BI120"/>
  <c r="BH120"/>
  <c r="BG120"/>
  <c r="BF120"/>
  <c r="T120"/>
  <c r="R120"/>
  <c r="P120"/>
  <c r="BI105"/>
  <c r="BH105"/>
  <c r="BG105"/>
  <c r="BF105"/>
  <c r="T105"/>
  <c r="R105"/>
  <c r="P105"/>
  <c r="BI96"/>
  <c r="BH96"/>
  <c r="BG96"/>
  <c r="BF96"/>
  <c r="T96"/>
  <c r="R96"/>
  <c r="P96"/>
  <c r="J90"/>
  <c r="J89"/>
  <c r="F89"/>
  <c r="F87"/>
  <c r="E85"/>
  <c r="J55"/>
  <c r="J54"/>
  <c r="F54"/>
  <c r="F52"/>
  <c r="E50"/>
  <c r="J18"/>
  <c r="E18"/>
  <c r="F90"/>
  <c r="J17"/>
  <c r="J12"/>
  <c r="J87"/>
  <c r="E7"/>
  <c r="E83"/>
  <c i="1" r="L50"/>
  <c r="AM50"/>
  <c r="AM49"/>
  <c r="L49"/>
  <c r="AM47"/>
  <c r="L47"/>
  <c r="L45"/>
  <c r="L44"/>
  <c i="2" r="J320"/>
  <c r="J298"/>
  <c i="3" r="BK440"/>
  <c r="BK543"/>
  <c r="BK172"/>
  <c i="2" r="BK147"/>
  <c r="BK508"/>
  <c i="3" r="J281"/>
  <c r="J470"/>
  <c r="BK154"/>
  <c i="2" r="J239"/>
  <c r="J307"/>
  <c i="3" r="J531"/>
  <c r="J427"/>
  <c r="BK277"/>
  <c i="2" r="J96"/>
  <c r="J105"/>
  <c i="3" r="J526"/>
  <c r="J482"/>
  <c r="BK170"/>
  <c i="2" r="BK120"/>
  <c r="J454"/>
  <c i="3" r="BK518"/>
  <c r="J448"/>
  <c r="BK95"/>
  <c i="2" r="J120"/>
  <c r="J138"/>
  <c i="3" r="J292"/>
  <c r="J306"/>
  <c i="2" r="J158"/>
  <c r="BK158"/>
  <c i="3" r="J156"/>
  <c r="BK225"/>
  <c r="J444"/>
  <c i="2" r="J344"/>
  <c r="J237"/>
  <c i="3" r="BK193"/>
  <c r="J486"/>
  <c i="2" r="J309"/>
  <c r="BK387"/>
  <c i="3" r="J370"/>
  <c r="J543"/>
  <c i="2" r="BK254"/>
  <c r="BK482"/>
  <c i="3" r="BK137"/>
  <c r="BK151"/>
  <c r="BK482"/>
  <c i="2" r="J278"/>
  <c i="3" r="J283"/>
  <c r="J253"/>
  <c r="J195"/>
  <c i="2" r="BK138"/>
  <c r="J318"/>
  <c i="3" r="BK191"/>
  <c r="BK531"/>
  <c r="BK350"/>
  <c i="2" r="BK395"/>
  <c r="J216"/>
  <c i="3" r="BK431"/>
  <c r="J119"/>
  <c r="BK533"/>
  <c i="2" r="BK381"/>
  <c r="BK240"/>
  <c r="J149"/>
  <c i="3" r="J294"/>
  <c r="BK275"/>
  <c i="2" r="J398"/>
  <c r="J412"/>
  <c r="J242"/>
  <c i="3" r="J513"/>
  <c r="J348"/>
  <c i="2" r="BK307"/>
  <c r="BK454"/>
  <c r="BK459"/>
  <c i="3" r="J350"/>
  <c r="J275"/>
  <c r="BK283"/>
  <c i="2" r="J395"/>
  <c r="BK157"/>
  <c i="3" r="J391"/>
  <c r="J454"/>
  <c i="2" r="J385"/>
  <c r="BK320"/>
  <c r="J421"/>
  <c i="3" r="J457"/>
  <c r="J472"/>
  <c i="2" r="BK389"/>
  <c r="J240"/>
  <c i="3" r="BK452"/>
  <c r="BK490"/>
  <c r="BK513"/>
  <c i="2" r="BK188"/>
  <c i="3" r="J490"/>
  <c r="BK526"/>
  <c r="J285"/>
  <c i="2" r="J296"/>
  <c r="J342"/>
  <c r="BK298"/>
  <c i="3" r="J154"/>
  <c r="J361"/>
  <c r="J172"/>
  <c i="2" r="J432"/>
  <c r="BK216"/>
  <c i="3" r="BK550"/>
  <c r="J499"/>
  <c i="2" r="BK278"/>
  <c r="J254"/>
  <c i="3" r="BK372"/>
  <c r="J521"/>
  <c i="2" r="BK150"/>
  <c r="J188"/>
  <c r="J372"/>
  <c i="3" r="J533"/>
  <c r="BK499"/>
  <c i="2" r="J159"/>
  <c r="BK489"/>
  <c i="3" r="J170"/>
  <c r="BK332"/>
  <c i="2" r="BK402"/>
  <c r="J147"/>
  <c r="J190"/>
  <c i="3" r="J359"/>
  <c r="BK370"/>
  <c i="2" r="BK318"/>
  <c r="J368"/>
  <c r="BK423"/>
  <c i="3" r="J558"/>
  <c r="BK423"/>
  <c i="2" r="J150"/>
  <c i="3" r="J421"/>
  <c r="BK536"/>
  <c i="2" r="J445"/>
  <c i="3" r="J389"/>
  <c r="J518"/>
  <c i="2" r="BK372"/>
  <c r="BK445"/>
  <c i="3" r="J415"/>
  <c r="BK478"/>
  <c r="BK415"/>
  <c i="2" r="BK159"/>
  <c r="J402"/>
  <c i="3" r="BK251"/>
  <c r="BK472"/>
  <c i="2" r="BK425"/>
  <c r="J247"/>
  <c i="3" r="J446"/>
  <c r="J452"/>
  <c i="2" r="BK105"/>
  <c r="BK96"/>
  <c i="3" r="BK104"/>
  <c r="J478"/>
  <c r="BK294"/>
  <c i="2" r="J389"/>
  <c r="J472"/>
  <c i="3" r="J277"/>
  <c r="J536"/>
  <c r="J330"/>
  <c i="2" r="BK429"/>
  <c r="BK472"/>
  <c i="3" r="J290"/>
  <c r="BK281"/>
  <c i="2" r="J280"/>
  <c r="BK344"/>
  <c r="J477"/>
  <c i="3" r="J193"/>
  <c r="J562"/>
  <c r="BK461"/>
  <c i="2" r="BK190"/>
  <c r="BK479"/>
  <c i="3" r="J151"/>
  <c r="BK285"/>
  <c r="J95"/>
  <c i="2" r="J215"/>
  <c r="J496"/>
  <c i="3" r="J474"/>
  <c r="BK427"/>
  <c r="BK348"/>
  <c i="2" r="BK421"/>
  <c r="J467"/>
  <c i="3" r="J104"/>
  <c r="BK299"/>
  <c r="BK444"/>
  <c i="2" r="BK215"/>
  <c r="J482"/>
  <c i="3" r="BK292"/>
  <c r="BK195"/>
  <c r="J508"/>
  <c i="2" r="BK432"/>
  <c r="J464"/>
  <c r="BK385"/>
  <c i="3" r="J137"/>
  <c r="J440"/>
  <c r="BK146"/>
  <c i="2" r="BK149"/>
  <c r="J393"/>
  <c i="3" r="J550"/>
  <c r="BK457"/>
  <c r="J144"/>
  <c i="2" r="J436"/>
  <c r="J387"/>
  <c i="3" r="BK508"/>
  <c r="BK465"/>
  <c i="2" r="BK342"/>
  <c r="BK296"/>
  <c r="J381"/>
  <c i="3" r="J461"/>
  <c r="J417"/>
  <c i="2" r="BK412"/>
  <c r="J508"/>
  <c i="3" r="BK474"/>
  <c r="J332"/>
  <c r="BK361"/>
  <c i="2" r="BK368"/>
  <c r="J429"/>
  <c i="3" r="J146"/>
  <c r="BK253"/>
  <c i="2" r="BK393"/>
  <c r="BK309"/>
  <c r="BK504"/>
  <c i="3" r="BK454"/>
  <c r="BK389"/>
  <c r="BK486"/>
  <c r="BK156"/>
  <c i="2" r="J425"/>
  <c i="3" r="BK562"/>
  <c r="BK558"/>
  <c r="J372"/>
  <c i="2" r="J157"/>
  <c r="J423"/>
  <c r="BK467"/>
  <c i="3" r="J251"/>
  <c r="BK330"/>
  <c i="2" r="BK242"/>
  <c r="BK280"/>
  <c i="3" r="J465"/>
  <c r="BK306"/>
  <c r="BK290"/>
  <c i="2" r="BK237"/>
  <c r="J489"/>
  <c i="3" r="J423"/>
  <c r="BK417"/>
  <c i="2" r="BK464"/>
  <c r="BK398"/>
  <c r="BK496"/>
  <c i="3" r="BK421"/>
  <c r="BK359"/>
  <c r="J299"/>
  <c i="1" r="AS54"/>
  <c i="3" r="J431"/>
  <c r="J225"/>
  <c i="2" r="BK247"/>
  <c r="BK477"/>
  <c i="3" r="J191"/>
  <c r="BK521"/>
  <c r="BK119"/>
  <c i="2" r="J459"/>
  <c r="J479"/>
  <c i="3" r="BK448"/>
  <c r="BK446"/>
  <c i="2" r="BK436"/>
  <c r="BK239"/>
  <c r="J504"/>
  <c i="3" r="BK470"/>
  <c r="BK391"/>
  <c r="BK144"/>
  <c i="2" l="1" r="BK95"/>
  <c r="P435"/>
  <c r="T466"/>
  <c i="3" r="R94"/>
  <c r="BK520"/>
  <c r="J520"/>
  <c r="J69"/>
  <c i="2" r="T95"/>
  <c r="R435"/>
  <c r="R466"/>
  <c i="3" r="T430"/>
  <c r="R460"/>
  <c r="BK489"/>
  <c r="P535"/>
  <c i="2" r="R95"/>
  <c r="BK435"/>
  <c r="J435"/>
  <c r="J69"/>
  <c r="P481"/>
  <c i="3" r="P94"/>
  <c r="P93"/>
  <c r="BK460"/>
  <c r="J460"/>
  <c r="J64"/>
  <c r="P460"/>
  <c r="T489"/>
  <c r="R535"/>
  <c i="2" r="P371"/>
  <c r="P370"/>
  <c r="BK420"/>
  <c r="J420"/>
  <c r="J66"/>
  <c r="BK481"/>
  <c r="J481"/>
  <c r="J71"/>
  <c i="3" r="BK94"/>
  <c r="BK469"/>
  <c r="J469"/>
  <c r="J65"/>
  <c r="R489"/>
  <c r="P520"/>
  <c i="2" r="R371"/>
  <c r="R370"/>
  <c r="R420"/>
  <c r="BK466"/>
  <c r="J466"/>
  <c r="J70"/>
  <c i="3" r="BK430"/>
  <c r="J430"/>
  <c r="J63"/>
  <c r="P469"/>
  <c r="T520"/>
  <c i="2" r="P95"/>
  <c r="P94"/>
  <c r="T435"/>
  <c r="R481"/>
  <c i="3" r="R430"/>
  <c r="R429"/>
  <c r="T469"/>
  <c r="T535"/>
  <c i="2" r="T371"/>
  <c r="T370"/>
  <c r="T420"/>
  <c r="P466"/>
  <c i="3" r="P430"/>
  <c r="P429"/>
  <c r="R469"/>
  <c r="BK535"/>
  <c r="J535"/>
  <c r="J70"/>
  <c i="2" r="BK371"/>
  <c r="J371"/>
  <c r="J63"/>
  <c r="P420"/>
  <c r="T481"/>
  <c i="3" r="T94"/>
  <c r="T460"/>
  <c r="P489"/>
  <c r="P488"/>
  <c r="R520"/>
  <c i="2" r="BK401"/>
  <c r="J401"/>
  <c r="J64"/>
  <c r="BK507"/>
  <c r="J507"/>
  <c r="J73"/>
  <c r="BK411"/>
  <c r="J411"/>
  <c r="J65"/>
  <c r="BK431"/>
  <c r="J431"/>
  <c r="J67"/>
  <c i="3" r="BK561"/>
  <c r="J561"/>
  <c r="J72"/>
  <c r="BK485"/>
  <c r="J485"/>
  <c r="J66"/>
  <c r="BE154"/>
  <c r="BE281"/>
  <c r="BE332"/>
  <c r="BE391"/>
  <c r="BE415"/>
  <c r="BE470"/>
  <c r="BE526"/>
  <c r="BE531"/>
  <c r="E48"/>
  <c r="BE137"/>
  <c r="BE151"/>
  <c r="BE156"/>
  <c r="BE251"/>
  <c r="BE292"/>
  <c r="BE348"/>
  <c r="BE448"/>
  <c r="BE508"/>
  <c r="J86"/>
  <c r="BE170"/>
  <c r="BE275"/>
  <c r="BE285"/>
  <c r="BE294"/>
  <c r="BE361"/>
  <c r="BE421"/>
  <c r="BE431"/>
  <c r="BE452"/>
  <c r="BE454"/>
  <c r="BE461"/>
  <c r="BE490"/>
  <c r="BE550"/>
  <c i="2" r="J95"/>
  <c r="J61"/>
  <c i="3" r="BE191"/>
  <c r="BE193"/>
  <c r="BE330"/>
  <c r="BE372"/>
  <c r="BE389"/>
  <c r="BE440"/>
  <c r="BE444"/>
  <c r="BE465"/>
  <c r="BE474"/>
  <c r="BE533"/>
  <c r="BE543"/>
  <c r="BE95"/>
  <c r="BE104"/>
  <c r="BE144"/>
  <c r="BE146"/>
  <c r="BE195"/>
  <c r="BE283"/>
  <c r="BE423"/>
  <c r="BE457"/>
  <c r="BE499"/>
  <c r="BE521"/>
  <c r="BE172"/>
  <c r="BE253"/>
  <c r="BE299"/>
  <c r="BE306"/>
  <c r="BE417"/>
  <c r="BE427"/>
  <c r="BE446"/>
  <c r="BE513"/>
  <c r="BE536"/>
  <c r="BE558"/>
  <c r="BE562"/>
  <c i="2" r="BK370"/>
  <c r="J370"/>
  <c r="J62"/>
  <c r="BK434"/>
  <c r="J434"/>
  <c r="J68"/>
  <c r="BK506"/>
  <c r="J506"/>
  <c r="J72"/>
  <c i="3" r="F55"/>
  <c r="BE119"/>
  <c r="BE225"/>
  <c r="BE277"/>
  <c r="BE290"/>
  <c r="BE350"/>
  <c r="BE359"/>
  <c r="BE370"/>
  <c r="BE472"/>
  <c r="BE478"/>
  <c r="BE482"/>
  <c r="BE486"/>
  <c r="BE518"/>
  <c i="2" r="F55"/>
  <c r="BE158"/>
  <c r="BE280"/>
  <c r="BE296"/>
  <c r="J52"/>
  <c r="BE149"/>
  <c r="BE150"/>
  <c r="BE278"/>
  <c r="BE298"/>
  <c r="BE320"/>
  <c r="BE342"/>
  <c r="BE344"/>
  <c r="BE368"/>
  <c r="BE385"/>
  <c r="BE393"/>
  <c r="BE395"/>
  <c r="BE398"/>
  <c r="BE425"/>
  <c r="BE436"/>
  <c r="BE467"/>
  <c r="BE472"/>
  <c r="BE477"/>
  <c r="BE479"/>
  <c r="BE482"/>
  <c r="BE489"/>
  <c r="BE496"/>
  <c r="BE504"/>
  <c r="BE508"/>
  <c r="E48"/>
  <c r="BE157"/>
  <c r="BE159"/>
  <c r="BE188"/>
  <c r="BE239"/>
  <c r="BE307"/>
  <c r="BE309"/>
  <c r="BE372"/>
  <c r="BE381"/>
  <c r="BE387"/>
  <c r="BE389"/>
  <c r="BE402"/>
  <c r="BE423"/>
  <c r="BE432"/>
  <c r="BE454"/>
  <c r="BE96"/>
  <c r="BE105"/>
  <c r="BE190"/>
  <c r="BE215"/>
  <c r="BE216"/>
  <c r="BE237"/>
  <c r="BE318"/>
  <c r="BE421"/>
  <c r="BE445"/>
  <c r="BE464"/>
  <c r="BE247"/>
  <c r="BE254"/>
  <c r="BE459"/>
  <c r="BE240"/>
  <c r="BE242"/>
  <c r="BE412"/>
  <c r="BE429"/>
  <c r="BE120"/>
  <c r="BE138"/>
  <c r="BE147"/>
  <c r="F35"/>
  <c i="1" r="BB55"/>
  <c i="3" r="J34"/>
  <c i="1" r="AW56"/>
  <c i="3" r="F37"/>
  <c i="1" r="BD56"/>
  <c i="3" r="F36"/>
  <c i="1" r="BC56"/>
  <c i="2" r="F37"/>
  <c i="1" r="BD55"/>
  <c i="2" r="J34"/>
  <c i="1" r="AW55"/>
  <c i="3" r="F35"/>
  <c i="1" r="BB56"/>
  <c i="2" r="F36"/>
  <c i="1" r="BC55"/>
  <c i="2" r="F34"/>
  <c i="1" r="BA55"/>
  <c i="3" r="F34"/>
  <c i="1" r="BA56"/>
  <c i="2" l="1" r="T434"/>
  <c r="R94"/>
  <c i="3" r="P92"/>
  <c i="1" r="AU56"/>
  <c i="3" r="R488"/>
  <c r="T429"/>
  <c r="R93"/>
  <c r="R92"/>
  <c i="2" r="T94"/>
  <c r="T93"/>
  <c i="3" r="T488"/>
  <c r="BK488"/>
  <c r="J488"/>
  <c r="J67"/>
  <c i="2" r="R434"/>
  <c r="P434"/>
  <c r="P93"/>
  <c i="1" r="AU55"/>
  <c i="3" r="T93"/>
  <c r="T92"/>
  <c r="BK429"/>
  <c r="J429"/>
  <c r="J62"/>
  <c r="J94"/>
  <c r="J61"/>
  <c r="J489"/>
  <c r="J68"/>
  <c r="BK560"/>
  <c r="J560"/>
  <c r="J71"/>
  <c i="2" r="BK94"/>
  <c r="J94"/>
  <c r="J60"/>
  <c i="1" r="BC54"/>
  <c r="W32"/>
  <c i="2" r="J33"/>
  <c i="1" r="AV55"/>
  <c r="AT55"/>
  <c i="3" r="F33"/>
  <c i="1" r="AZ56"/>
  <c i="3" r="J33"/>
  <c i="1" r="AV56"/>
  <c r="AT56"/>
  <c r="BA54"/>
  <c r="AW54"/>
  <c r="AK30"/>
  <c i="2" r="F33"/>
  <c i="1" r="AZ55"/>
  <c r="BB54"/>
  <c r="W31"/>
  <c r="BD54"/>
  <c r="W33"/>
  <c i="2" l="1" r="R93"/>
  <c i="3" r="BK93"/>
  <c r="BK92"/>
  <c r="J92"/>
  <c i="2" r="BK93"/>
  <c r="J93"/>
  <c i="3" r="J30"/>
  <c i="1" r="AG56"/>
  <c r="AX54"/>
  <c r="W30"/>
  <c i="2" r="J30"/>
  <c i="1" r="AG55"/>
  <c r="AG54"/>
  <c r="AK26"/>
  <c r="AU54"/>
  <c r="AY54"/>
  <c r="AZ54"/>
  <c r="W29"/>
  <c i="3" l="1" r="J39"/>
  <c r="J93"/>
  <c r="J60"/>
  <c r="J59"/>
  <c i="2" r="J39"/>
  <c r="J59"/>
  <c i="1" r="AN55"/>
  <c r="AN56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<sst xmlns="http://schemas.openxmlformats.org/spreadsheetml/2006/main">
  <si>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</si>
  <si>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</si>
  <si>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</si>
  <si>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</si>
  <si>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</si>
  <si>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{0a282c38-5ec4-422c-80bf-0a5d8d56b80a}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</si>
  <si>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</si>
  <si>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</si>
  <si>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</si>
  <si>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</si>
  <si>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</si>
  <si>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</si>
  <si>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</si>
  <si>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</si>
  <si>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20241026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</si>
  <si>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</si>
  <si>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</si>
  <si>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Položkový rozpočet k odbornému posouzení poruch ETICS ZŠ Juventa, Milovice</t>
  </si>
  <si>
    <t>KSO:</t>
  </si>
  <si>
    <t/>
  </si>
  <si>
    <t>CC-CZ:</t>
  </si>
  <si>
    <t>Místo:</t>
  </si>
  <si>
    <t>Komenského 578</t>
  </si>
  <si>
    <t>Datum:</t>
  </si>
  <si>
    <t>24. 10. 2024</t>
  </si>
  <si>
    <t>Zadavatel:</t>
  </si>
  <si>
    <t>IČ:</t>
  </si>
  <si>
    <t>25604678</t>
  </si>
  <si>
    <t>PSK TUZAR s.r.o.</t>
  </si>
  <si>
    <t>DIČ:</t>
  </si>
  <si>
    <t>CZ25604678</t>
  </si>
  <si>
    <t>Uchazeč:</t>
  </si>
  <si>
    <t>Vyplň údaj</t>
  </si>
  <si>
    <t>Projektant:</t>
  </si>
  <si>
    <t>27642411</t>
  </si>
  <si>
    <t>DEKPROJEKT s.r.o.</t>
  </si>
  <si>
    <t>True</t>
  </si>
  <si>
    <t>Zpracovatel:</t>
  </si>
  <si>
    <t>CZ699000797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</si>
  <si>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</si>
  <si>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</si>
  <si>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</si>
  <si>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</si>
  <si>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</si>
  <si>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</si>
  <si>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</si>
  <si>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</si>
  <si>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</si>
  <si>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</si>
  <si>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</si>
  <si>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</si>
  <si>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</si>
  <si>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</si>
  <si>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</si>
  <si>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</si>
  <si>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</si>
  <si>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</si>
  <si>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</si>
  <si>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</si>
  <si>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</si>
  <si>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</si>
  <si>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</si>
  <si>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</si>
  <si>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</si>
  <si>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</si>
  <si>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</si>
  <si>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</si>
  <si>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</si>
  <si>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</si>
  <si>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</si>
  <si>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</si>
  <si>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</si>
  <si>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</si>
  <si>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</si>
  <si>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</si>
  <si>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</si>
  <si>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</si>
  <si>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</si>
  <si>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</si>
  <si>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</si>
  <si>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VAR.1</t>
  </si>
  <si>
    <t>Varianta 1 – Celoplošná aplikace systému weber retec</t>
  </si>
  <si>
    <t>STA</t>
  </si>
  <si>
    <t>1</t>
  </si>
  <si>
    <t>{bed5395c-cfca-472c-a5d2-7d3d199aa693}</t>
  </si>
  <si>
    <t>2</t>
  </si>
  <si>
    <t>VAR.2</t>
  </si>
  <si>
    <t>Varianta 2 – Demontáž stávajícího ETICS a provedení nového</t>
  </si>
  <si>
    <t>{b2e970e7-b944-4358-a63d-e4fb7670e97b}</t>
  </si>
  <si>
    <t>KRYCÍ LIST SOUPISU PRACÍ</t>
  </si>
  <si>
    <t>Objekt:</t>
  </si>
  <si>
    <t>VAR.1 - Varianta 1 – Celoplošná aplikace systému weber retec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</si>
  <si>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</si>
  <si>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</si>
  <si>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</si>
  <si>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</si>
  <si>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</si>
  <si>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</si>
  <si>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</si>
  <si>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</si>
  <si>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</si>
  <si>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97 - Prorážení otvorů a ostatní bourací práce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</si>
  <si>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</si>
  <si>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</si>
  <si>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</si>
  <si>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</si>
  <si>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771 - Podlahy z dlaždic</t>
  </si>
  <si>
    <t xml:space="preserve">    786 - Dokončovací práce - čalounické úpravy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</si>
  <si>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</si>
  <si>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</si>
  <si>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</si>
  <si>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</si>
  <si>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</si>
  <si>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</si>
  <si>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</si>
  <si>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</si>
  <si>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</si>
  <si>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</si>
  <si>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</si>
  <si>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</si>
  <si>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</si>
  <si>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</si>
  <si>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</si>
  <si>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</si>
  <si>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</si>
  <si>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</si>
  <si>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</si>
  <si>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</si>
  <si>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</si>
  <si>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629991001</t>
  </si>
  <si>
    <t>Zakrytí vnějších ploch před znečištěním včetně pozdějšího odkrytí ploch podélných rovných (např. chodníků) fólií položenou volně</t>
  </si>
  <si>
    <t>m2</t>
  </si>
  <si>
    <t>CS ÚRS 2024 02</t>
  </si>
  <si>
    <t>4</t>
  </si>
  <si>
    <t>1314276304</t>
  </si>
  <si>
    <t>Online PSC</t>
  </si>
  <si>
    <t>https://podminky.urs.cz/item/CS_URS_2024_02/629991001</t>
  </si>
  <si>
    <t>VV</t>
  </si>
  <si>
    <t>objekt A</t>
  </si>
  <si>
    <t>3*(0,7+3+17,2+8,3+17,28+3+0,7)</t>
  </si>
  <si>
    <t>objekt C</t>
  </si>
  <si>
    <t>3*(40,81+3+2,16)</t>
  </si>
  <si>
    <t>zaokrouhlení</t>
  </si>
  <si>
    <t>11,55</t>
  </si>
  <si>
    <t>Součet</t>
  </si>
  <si>
    <t>629991011</t>
  </si>
  <si>
    <t>Zakrytí vnějších ploch před znečištěním včetně pozdějšího odkrytí výplní otvorů a svislých ploch fólií přilepenou lepící páskou</t>
  </si>
  <si>
    <t>286264007</t>
  </si>
  <si>
    <t>https://podminky.urs.cz/item/CS_URS_2024_02/629991011</t>
  </si>
  <si>
    <t>- zalepení soklu/přiléhající atiky vstupu</t>
  </si>
  <si>
    <t>1*(0,7+17,2+8,3+17,28+0,7)</t>
  </si>
  <si>
    <t>0,8*(40,81+2,16)</t>
  </si>
  <si>
    <t>- zakrytí žaluziových schránek</t>
  </si>
  <si>
    <t>30*(0,25*2,4)</t>
  </si>
  <si>
    <t>35*(0,25*2,31)</t>
  </si>
  <si>
    <t>3,231</t>
  </si>
  <si>
    <t>3</t>
  </si>
  <si>
    <t>629991012</t>
  </si>
  <si>
    <t>Zakrytí vnějších ploch před znečištěním včetně pozdějšího odkrytí výplní otvorů a svislých ploch fólií přilepenou na začišťovací lištu</t>
  </si>
  <si>
    <t>2018170584</t>
  </si>
  <si>
    <t>https://podminky.urs.cz/item/CS_URS_2024_02/629991012</t>
  </si>
  <si>
    <t>- dveře</t>
  </si>
  <si>
    <t>5,1*2,82</t>
  </si>
  <si>
    <t>- okna</t>
  </si>
  <si>
    <t>1*(0,9*1,86)</t>
  </si>
  <si>
    <t>8*(0,9*1,975)</t>
  </si>
  <si>
    <t>10*(2,4*0,9)</t>
  </si>
  <si>
    <t>30*(2,4*2,31)</t>
  </si>
  <si>
    <t>2,6*2,31</t>
  </si>
  <si>
    <t>1,8*1,86</t>
  </si>
  <si>
    <t>35*(2,6*2,31)</t>
  </si>
  <si>
    <t>22*(0,9*1,86)</t>
  </si>
  <si>
    <t>629995101</t>
  </si>
  <si>
    <t>Očištění vnějších ploch tlakovou vodou omytím tlakovou vodou</t>
  </si>
  <si>
    <t>-1393621519</t>
  </si>
  <si>
    <t>https://podminky.urs.cz/item/CS_URS_2024_02/629995101</t>
  </si>
  <si>
    <t>stěny</t>
  </si>
  <si>
    <t>773,308</t>
  </si>
  <si>
    <t>ostění/nadpraží</t>
  </si>
  <si>
    <t>74,131</t>
  </si>
  <si>
    <t>podhledy</t>
  </si>
  <si>
    <t>5,61</t>
  </si>
  <si>
    <t>5</t>
  </si>
  <si>
    <t>622131121</t>
  </si>
  <si>
    <t>Podkladní a spojovací vrstva vnějších omítaných ploch penetrace nanášená ručně stěn</t>
  </si>
  <si>
    <t>-45457300</t>
  </si>
  <si>
    <t>https://podminky.urs.cz/item/CS_URS_2024_02/622131121</t>
  </si>
  <si>
    <t>622.Rpol.WTR.ST</t>
  </si>
  <si>
    <t>Pletivo R 178 vnějších ploch v ploše nebo pruzích, na plném podkladu sklovláknité vtlačené do tmelu webertherm retec 700 stěn</t>
  </si>
  <si>
    <t>-1691899629</t>
  </si>
  <si>
    <t>7</t>
  </si>
  <si>
    <t>622251221</t>
  </si>
  <si>
    <t>Montáž kontaktního zateplení lepením a mechanickým kotvením montáž každé další kotvy přes 8 ks/m2 vnějších stěn povrchové kotvení</t>
  </si>
  <si>
    <t>kus</t>
  </si>
  <si>
    <t>1518930666</t>
  </si>
  <si>
    <t>https://podminky.urs.cz/item/CS_URS_2024_02/622251221</t>
  </si>
  <si>
    <t>4 ks/m2</t>
  </si>
  <si>
    <t>773,308*4</t>
  </si>
  <si>
    <t>6,768</t>
  </si>
  <si>
    <t>8</t>
  </si>
  <si>
    <t>M</t>
  </si>
  <si>
    <t>59051216</t>
  </si>
  <si>
    <t>hmoždinka ETA univerzální šroubovací fasádní s kovovým trnem pro montáž TI 8x60x255mm</t>
  </si>
  <si>
    <t>-1511446100</t>
  </si>
  <si>
    <t>9</t>
  </si>
  <si>
    <t>622151001.WBR.001</t>
  </si>
  <si>
    <t>Penetrační nátěr Weberpas podklad UNI vnějších pastovitých tenkovrstvých omítek stěn</t>
  </si>
  <si>
    <t>663958848</t>
  </si>
  <si>
    <t>10</t>
  </si>
  <si>
    <t>622541012.WBR.001</t>
  </si>
  <si>
    <t>Tenkovrstvá silikonsilikátová omítka weberpas extraClean - zrnitý 1,5 mm vnějších stěn</t>
  </si>
  <si>
    <t>-2122134237</t>
  </si>
  <si>
    <t xml:space="preserve">- od úrovně +0,140 do úrovně +15,310 </t>
  </si>
  <si>
    <t>(15,31-0,14)*(0,7+17,2+8,3+17,28+0,7)</t>
  </si>
  <si>
    <t>- boky - vstup</t>
  </si>
  <si>
    <t>2*(1,1*2,82)</t>
  </si>
  <si>
    <t>-5,1*2,82</t>
  </si>
  <si>
    <t>-1*(0,9*1,86)</t>
  </si>
  <si>
    <t>-8*(0,9*1,975)</t>
  </si>
  <si>
    <t>-10*(2,4*0,9)</t>
  </si>
  <si>
    <t>-30*(2,4*2,31)</t>
  </si>
  <si>
    <t>- žaluziové schránky</t>
  </si>
  <si>
    <t>-30*(0,25*2,4)</t>
  </si>
  <si>
    <t>- průmět atiky vstupu u zdiva</t>
  </si>
  <si>
    <t>-1,1*8,64</t>
  </si>
  <si>
    <t xml:space="preserve">- od úrovně +0,900 do úrovně +15,310 </t>
  </si>
  <si>
    <t>(15,31-0,9)*(40,81+2,16)</t>
  </si>
  <si>
    <t>-2,6*2,31</t>
  </si>
  <si>
    <t>-1,8*1,86</t>
  </si>
  <si>
    <t>-35*(2,6*2,31)</t>
  </si>
  <si>
    <t>-22*(0,9*1,86)</t>
  </si>
  <si>
    <t>-35*(0,25*2,31)</t>
  </si>
  <si>
    <t>11</t>
  </si>
  <si>
    <t>623131121</t>
  </si>
  <si>
    <t>Podkladní a spojovací vrstva vnějších omítaných ploch penetrace nanášená ručně pilířů nebo sloupů</t>
  </si>
  <si>
    <t>504466726</t>
  </si>
  <si>
    <t>https://podminky.urs.cz/item/CS_URS_2024_02/623131121</t>
  </si>
  <si>
    <t>623.Rpol.WTR.OST</t>
  </si>
  <si>
    <t>Pletivo R 178 vnějších ploch v ploše nebo pruzích, na plném podkladu sklovláknité vtlačené do tmelu webertherm retec 700 pilířů nebo sloupů</t>
  </si>
  <si>
    <t>915978016</t>
  </si>
  <si>
    <t>-- ostění + nadpraží</t>
  </si>
  <si>
    <t>1*(0,9+1,86+1,86)*0,16</t>
  </si>
  <si>
    <t>8*(0,9+1,975+1,975)*0,16</t>
  </si>
  <si>
    <t>10*(2,4+0,9+0,9)*0,16</t>
  </si>
  <si>
    <t>-- jen ostění</t>
  </si>
  <si>
    <t>30*(2,31+2,31)*0,16</t>
  </si>
  <si>
    <t>-- pod parapety oken</t>
  </si>
  <si>
    <t>((1*0,9)+(8*0,9)+(10*2,4)+(30*2,4))*0,16</t>
  </si>
  <si>
    <t>1*(2,31+2,31)*0,14</t>
  </si>
  <si>
    <t>1*(1,8+1,86+1,86)*0,14</t>
  </si>
  <si>
    <t>35*(2,31+2,31)*0,14</t>
  </si>
  <si>
    <t>22*(0,9+1,86+1,86)*0,14</t>
  </si>
  <si>
    <t>((35*2,6)+(22*0,9))*0,14</t>
  </si>
  <si>
    <t>13</t>
  </si>
  <si>
    <t>623151001.WBR.001</t>
  </si>
  <si>
    <t>Penetrační nátěr Weberpas podklad UNI vnějších pastovitých tenkovrstvých omítek pilířů a sloupů</t>
  </si>
  <si>
    <t>2056896634</t>
  </si>
  <si>
    <t>14</t>
  </si>
  <si>
    <t>623541012.WBR.001</t>
  </si>
  <si>
    <t>Tenkovrstvá silikonsilikátová omítka weberpas extraClean - zrnitý 1,5 mm vnějších pilířů nebo sloupů</t>
  </si>
  <si>
    <t>740174070</t>
  </si>
  <si>
    <t>15</t>
  </si>
  <si>
    <t>621131121</t>
  </si>
  <si>
    <t>Podkladní a spojovací vrstva vnějších omítaných ploch penetrace nanášená ručně podhledů</t>
  </si>
  <si>
    <t>-812606263</t>
  </si>
  <si>
    <t>https://podminky.urs.cz/item/CS_URS_2024_02/621131121</t>
  </si>
  <si>
    <t>16</t>
  </si>
  <si>
    <t>623.Rpol.WTR.POD</t>
  </si>
  <si>
    <t>Pletivo R 178 vnějších ploch v ploše nebo pruzích, na plném podkladu sklovláknité vtlačené do tmelu webertherm retec 700 podhledů</t>
  </si>
  <si>
    <t>798361123</t>
  </si>
  <si>
    <t>17</t>
  </si>
  <si>
    <t>621151001</t>
  </si>
  <si>
    <t>Penetrační nátěr vnějších pastovitých tenkovrstvých omítek akrylátový podhledů</t>
  </si>
  <si>
    <t>369040</t>
  </si>
  <si>
    <t>https://podminky.urs.cz/item/CS_URS_2024_02/621151001</t>
  </si>
  <si>
    <t>18</t>
  </si>
  <si>
    <t>621541012</t>
  </si>
  <si>
    <t>Omítka tenkovrstvá silikonsilikátová vnějších ploch probarvená bez penetrace, zatíraná (škrábaná), tloušťky 1,5 mm podhledů</t>
  </si>
  <si>
    <t>-1770737809</t>
  </si>
  <si>
    <t>https://podminky.urs.cz/item/CS_URS_2024_02/621541012</t>
  </si>
  <si>
    <t>- podhled vstupu</t>
  </si>
  <si>
    <t>1,1*5,1</t>
  </si>
  <si>
    <t>19</t>
  </si>
  <si>
    <t>629999011</t>
  </si>
  <si>
    <t>Příplatky k cenám úprav vnějších povrchů za zvýšenou pracnost při provádění styku dvou barev nebo struktur na fasádě</t>
  </si>
  <si>
    <t>m</t>
  </si>
  <si>
    <t>55523509</t>
  </si>
  <si>
    <t>https://podminky.urs.cz/item/CS_URS_2024_02/629999011</t>
  </si>
  <si>
    <t>(18*0,16)+(80*0,4)+(2*0,9)+(2*1,1)+(6*(2,31+0,25))</t>
  </si>
  <si>
    <t>(63*0,4)+(4*(2,31+0,25))</t>
  </si>
  <si>
    <t>20</t>
  </si>
  <si>
    <t>622252002</t>
  </si>
  <si>
    <t>Montáž profilů kontaktního zateplení ostatních stěnových, dilatačních apod. lepených do tmelu</t>
  </si>
  <si>
    <t>-398199069</t>
  </si>
  <si>
    <t>https://podminky.urs.cz/item/CS_URS_2024_02/622252002</t>
  </si>
  <si>
    <t>rohy na objektu</t>
  </si>
  <si>
    <t>- objekt A</t>
  </si>
  <si>
    <t>2*(15,31-0,14)</t>
  </si>
  <si>
    <t>- objekt C</t>
  </si>
  <si>
    <t>1*(15,31-0,9)</t>
  </si>
  <si>
    <t>ostění</t>
  </si>
  <si>
    <t>2*2,82</t>
  </si>
  <si>
    <t>1*(1,86+1,86)</t>
  </si>
  <si>
    <t>8*(1,975+1,975)</t>
  </si>
  <si>
    <t>10*(0,9+0,9)</t>
  </si>
  <si>
    <t>30*(2,31+2,31)</t>
  </si>
  <si>
    <t>2,31+2,31</t>
  </si>
  <si>
    <t>1,86+1,86</t>
  </si>
  <si>
    <t>35*(2,31+2,31)</t>
  </si>
  <si>
    <t>22*(1,86+1,86)</t>
  </si>
  <si>
    <t>63127416</t>
  </si>
  <si>
    <t>profil rohový PVC s výztužnou tkaninou š 100/100mm</t>
  </si>
  <si>
    <t>-1380123237</t>
  </si>
  <si>
    <t>494,19*1,05 'Přepočtené koeficientem množství</t>
  </si>
  <si>
    <t>22</t>
  </si>
  <si>
    <t>578353280</t>
  </si>
  <si>
    <t>- pro výplně bez žaluzie</t>
  </si>
  <si>
    <t>5,1</t>
  </si>
  <si>
    <t>1*(0,9)</t>
  </si>
  <si>
    <t>8*(0,9)</t>
  </si>
  <si>
    <t>10*(2,4)</t>
  </si>
  <si>
    <t>1,8</t>
  </si>
  <si>
    <t>22*(0,9)</t>
  </si>
  <si>
    <t>23</t>
  </si>
  <si>
    <t>59051510</t>
  </si>
  <si>
    <t>profil napojovací nadokenní PVC s okapnicí s výztužnou tkaninou</t>
  </si>
  <si>
    <t>-1493917057</t>
  </si>
  <si>
    <t>58,8*1,05 'Přepočtené koeficientem množství</t>
  </si>
  <si>
    <t>24</t>
  </si>
  <si>
    <t>980904226</t>
  </si>
  <si>
    <t>- parapety oken</t>
  </si>
  <si>
    <t>((1*0,9)+(8*0,9)+(10*2,4)+(30*2,4))</t>
  </si>
  <si>
    <t>((35*2,6)+(22*0,9))</t>
  </si>
  <si>
    <t>25</t>
  </si>
  <si>
    <t>28341022</t>
  </si>
  <si>
    <t>profil napojovací parapetní PVC s výztužnou tkaninou</t>
  </si>
  <si>
    <t>-694585174</t>
  </si>
  <si>
    <t>214,9*1,05 'Přepočtené koeficientem množství</t>
  </si>
  <si>
    <t>26</t>
  </si>
  <si>
    <t>1864574791</t>
  </si>
  <si>
    <t>- parapety oken v ostění</t>
  </si>
  <si>
    <t>(1+8+10+30)*2*0,16</t>
  </si>
  <si>
    <t>(35+22)*2*0,14</t>
  </si>
  <si>
    <t>27</t>
  </si>
  <si>
    <t>59051512</t>
  </si>
  <si>
    <t>profil napojovací parapetní PVC s okapnicí a výztužnou tkaninou</t>
  </si>
  <si>
    <t>780498726</t>
  </si>
  <si>
    <t>31,64*1,05 'Přepočtené koeficientem množství</t>
  </si>
  <si>
    <t>28</t>
  </si>
  <si>
    <t>-1435034470</t>
  </si>
  <si>
    <t>- napojení na atiky nad vstupem</t>
  </si>
  <si>
    <t>2*1,1</t>
  </si>
  <si>
    <t>- napojení na cetris</t>
  </si>
  <si>
    <t>- kolem žaluziových schránek</t>
  </si>
  <si>
    <t>30*(0,25+2,4+0,25)</t>
  </si>
  <si>
    <t>- napojení v koutu</t>
  </si>
  <si>
    <t>35*(0,25+2,6+0,25)</t>
  </si>
  <si>
    <t>pro oblast založení ETICS</t>
  </si>
  <si>
    <t>0,7+17,2+8,3+17,28+0,7-8,3+8,64-(4*0,9)</t>
  </si>
  <si>
    <t>40,81+2,16-(9*2,6)-1,8-(4*0,9)</t>
  </si>
  <si>
    <t>29</t>
  </si>
  <si>
    <t>28341033</t>
  </si>
  <si>
    <t>profil ukončovací PVC pro napojení různých povrchových úprav</t>
  </si>
  <si>
    <t>616348663</t>
  </si>
  <si>
    <t>311,95*1,05 'Přepočtené koeficientem množství</t>
  </si>
  <si>
    <t>30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</si>
  <si>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</si>
  <si>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</si>
  <si>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-307994664</t>
  </si>
  <si>
    <t>https://podminky.urs.cz/item/CS_URS_2024_02/622143004</t>
  </si>
  <si>
    <t>1*(2,82+5,1+2,82)</t>
  </si>
  <si>
    <t>1*(0,9+1,86+1,86)</t>
  </si>
  <si>
    <t>8*(0,9+1,975+1,975)</t>
  </si>
  <si>
    <t>10*(2,4+0,9+0,9)</t>
  </si>
  <si>
    <t>1*(2,31+2,31)</t>
  </si>
  <si>
    <t>1*(1,8+1,86+1,86)</t>
  </si>
  <si>
    <t>22*(0,9+1,86+1,86)</t>
  </si>
  <si>
    <t>31</t>
  </si>
  <si>
    <t>59051476</t>
  </si>
  <si>
    <t>profil napojovací okenní PVC s výztužnou tkaninou 9mm</t>
  </si>
  <si>
    <t>-1161448135</t>
  </si>
  <si>
    <t>508,24*1,05 'Přepočtené koeficientem množství</t>
  </si>
  <si>
    <t>Ostatní konstrukce a práce, bourání</t>
  </si>
  <si>
    <t>94</t>
  </si>
  <si>
    <t>Lešení a stavební výtahy</t>
  </si>
  <si>
    <t>32</t>
  </si>
  <si>
    <t>941211112</t>
  </si>
  <si>
    <t>Lešení řadové rámové lehké pracovní s podlahami s provozním zatížením tř. 3 do 200 kg/m2 šířky tř. SW06 od 0,6 do 0,9 m výšky přes 10 do 25 m montáž</t>
  </si>
  <si>
    <t>2041860806</t>
  </si>
  <si>
    <t>https://podminky.urs.cz/item/CS_URS_2024_02/941211112</t>
  </si>
  <si>
    <t>(0,8+15,31)*(0,7+1+17,2+8,3+17,28+1+0,7)</t>
  </si>
  <si>
    <t>(-0,14+15,31)*(40,81+1+2,16)</t>
  </si>
  <si>
    <t>9,015</t>
  </si>
  <si>
    <t>33</t>
  </si>
  <si>
    <t>941211212</t>
  </si>
  <si>
    <t>Lešení řadové rámové lehké pracovní s podlahami s provozním zatížením tř. 3 do 200 kg/m2 šířky tř. SW06 od 0,6 do 0,9 m výšky přes 10 do 25 m příplatek za každý den použití</t>
  </si>
  <si>
    <t>1271790985</t>
  </si>
  <si>
    <t>https://podminky.urs.cz/item/CS_URS_2024_02/941211212</t>
  </si>
  <si>
    <t>P</t>
  </si>
  <si>
    <t>Poznámka k položce:_x000d_
předpoklad 90 dní</t>
  </si>
  <si>
    <t>1420*90 'Přepočtené koeficientem množství</t>
  </si>
  <si>
    <t>34</t>
  </si>
  <si>
    <t>941211812</t>
  </si>
  <si>
    <t>Lešení řadové rámové lehké pracovní s podlahami s provozním zatížením tř. 3 do 200 kg/m2 šířky tř. SW06 od 0,6 do 0,9 m výšky přes 10 do 25 m demontáž</t>
  </si>
  <si>
    <t>-1866223326</t>
  </si>
  <si>
    <t>https://podminky.urs.cz/item/CS_URS_2024_02/941211812</t>
  </si>
  <si>
    <t>35</t>
  </si>
  <si>
    <t>944511111</t>
  </si>
  <si>
    <t>Síť ochranná zavěšená na konstrukci lešení z textilie z umělých vláken montáž</t>
  </si>
  <si>
    <t>-1701160950</t>
  </si>
  <si>
    <t>https://podminky.urs.cz/item/CS_URS_2024_02/944511111</t>
  </si>
  <si>
    <t>36</t>
  </si>
  <si>
    <t>944511211</t>
  </si>
  <si>
    <t>Síť ochranná zavěšená na konstrukci lešení z textilie z umělých vláken příplatek k ceně za každý den použití</t>
  </si>
  <si>
    <t>1282569643</t>
  </si>
  <si>
    <t>https://podminky.urs.cz/item/CS_URS_2024_02/944511211</t>
  </si>
  <si>
    <t>37</t>
  </si>
  <si>
    <t>944511811</t>
  </si>
  <si>
    <t>Síť ochranná zavěšená na konstrukci lešení z textilie z umělých vláken demontáž</t>
  </si>
  <si>
    <t>-855008811</t>
  </si>
  <si>
    <t>https://podminky.urs.cz/item/CS_URS_2024_02/944511811</t>
  </si>
  <si>
    <t>38</t>
  </si>
  <si>
    <t>993111111</t>
  </si>
  <si>
    <t>Dovoz a odvoz lešení včetně naložení a složení řadového, na vzdálenost do 10 km</t>
  </si>
  <si>
    <t>383883001</t>
  </si>
  <si>
    <t>https://podminky.urs.cz/item/CS_URS_2024_02/993111111</t>
  </si>
  <si>
    <t>Poznámka k položce:_x000d_
předpoklad do 20 km</t>
  </si>
  <si>
    <t>39</t>
  </si>
  <si>
    <t>993111119</t>
  </si>
  <si>
    <t>Dovoz a odvoz lešení včetně naložení a složení řadového, na vzdálenost Příplatek k ceně za každých dalších i započatých 10 km přes 10 km</t>
  </si>
  <si>
    <t>206815049</t>
  </si>
  <si>
    <t>https://podminky.urs.cz/item/CS_URS_2024_02/993111119</t>
  </si>
  <si>
    <t>95</t>
  </si>
  <si>
    <t>Různé dokončovací konstrukce a práce pozemních staveb</t>
  </si>
  <si>
    <t>40</t>
  </si>
  <si>
    <t>952902611</t>
  </si>
  <si>
    <t>Čištění budov při provádění oprav a udržovacích prací vysátím prachu z ostatních ploch</t>
  </si>
  <si>
    <t>2058408323</t>
  </si>
  <si>
    <t>https://podminky.urs.cz/item/CS_URS_2024_02/952902611</t>
  </si>
  <si>
    <t>97</t>
  </si>
  <si>
    <t>Prorážení otvorů a ostatní bourací práce</t>
  </si>
  <si>
    <t>41</t>
  </si>
  <si>
    <t>97.Rpol.150</t>
  </si>
  <si>
    <t>Prořezání drážek přes stávající omítku v rastru 150 x 150 mm; šířka 5 až 7 mm; hloubka řezu do izolantu = 5 mm</t>
  </si>
  <si>
    <t>1692382807</t>
  </si>
  <si>
    <t>997</t>
  </si>
  <si>
    <t>Přesun sutě</t>
  </si>
  <si>
    <t>42</t>
  </si>
  <si>
    <t>997013155</t>
  </si>
  <si>
    <t>Vnitrostaveništní doprava suti a vybouraných hmot vodorovně do 50 m s naložením s omezením mechanizace pro budovy a haly výšky přes 15 do 18 m</t>
  </si>
  <si>
    <t>t</t>
  </si>
  <si>
    <t>-338531933</t>
  </si>
  <si>
    <t>https://podminky.urs.cz/item/CS_URS_2024_02/997013155</t>
  </si>
  <si>
    <t>43</t>
  </si>
  <si>
    <t>997013501</t>
  </si>
  <si>
    <t>Odvoz suti a vybouraných hmot na skládku nebo meziskládku se složením, na vzdálenost do 1 km</t>
  </si>
  <si>
    <t>-1408396423</t>
  </si>
  <si>
    <t>https://podminky.urs.cz/item/CS_URS_2024_02/997013501</t>
  </si>
  <si>
    <t>44</t>
  </si>
  <si>
    <t>997013509</t>
  </si>
  <si>
    <t>Odvoz suti a vybouraných hmot na skládku nebo meziskládku se složením, na vzdálenost Příplatek k ceně za každý další započatý 1 km přes 1 km</t>
  </si>
  <si>
    <t>233629176</t>
  </si>
  <si>
    <t>https://podminky.urs.cz/item/CS_URS_2024_02/997013509</t>
  </si>
  <si>
    <t>0,42*19 'Přepočtené koeficientem množství</t>
  </si>
  <si>
    <t>45</t>
  </si>
  <si>
    <t>997013631</t>
  </si>
  <si>
    <t>Poplatek za uložení stavebního odpadu na skládce (skládkovné) směsného stavebního a demoličního zatříděného do Katalogu odpadů pod kódem 17 09 04</t>
  </si>
  <si>
    <t>-201874117</t>
  </si>
  <si>
    <t>https://podminky.urs.cz/item/CS_URS_2024_02/997013631</t>
  </si>
  <si>
    <t>998</t>
  </si>
  <si>
    <t>Přesun hmot</t>
  </si>
  <si>
    <t>46</t>
  </si>
  <si>
    <t>998011010</t>
  </si>
  <si>
    <t>Přesun hmot pro budovy občanské výstavby, bydlení, výrobu a služby s nosnou svislou konstrukcí zděnou z cihel, tvárnic nebo kamene vodorovná dopravní vzdálenost do 100 m s omezením mechanizace pro budovy výšky přes 12 do 24 m</t>
  </si>
  <si>
    <t>-1033499117</t>
  </si>
  <si>
    <t>https://podminky.urs.cz/item/CS_URS_2024_02/998011010</t>
  </si>
  <si>
    <t>PSV</t>
  </si>
  <si>
    <t>Práce a dodávky PSV</t>
  </si>
  <si>
    <t>764</t>
  </si>
  <si>
    <t>Konstrukce klempířské</t>
  </si>
  <si>
    <t>47</t>
  </si>
  <si>
    <t>764002851</t>
  </si>
  <si>
    <t>Demontáž klempířských konstrukcí oplechování parapetů do suti</t>
  </si>
  <si>
    <t>-1167714151</t>
  </si>
  <si>
    <t>https://podminky.urs.cz/item/CS_URS_2024_02/764002851</t>
  </si>
  <si>
    <t>48</t>
  </si>
  <si>
    <t>764216443</t>
  </si>
  <si>
    <t>Oplechování parapetů z pozinkovaného plechu rovných celoplošně lepené, bez rohů rš 250 mm</t>
  </si>
  <si>
    <t>-517494940</t>
  </si>
  <si>
    <t>https://podminky.urs.cz/item/CS_URS_2024_02/764216443</t>
  </si>
  <si>
    <t>49</t>
  </si>
  <si>
    <t>764002861</t>
  </si>
  <si>
    <t>Demontáž klempířských konstrukcí oplechování říms do suti</t>
  </si>
  <si>
    <t>2021477223</t>
  </si>
  <si>
    <t>https://podminky.urs.cz/item/CS_URS_2024_02/764002861</t>
  </si>
  <si>
    <t>- přechod atiky na stěnu</t>
  </si>
  <si>
    <t>8,64</t>
  </si>
  <si>
    <t>50</t>
  </si>
  <si>
    <t>764218424</t>
  </si>
  <si>
    <t>Oplechování říms a ozdobných prvků z pozinkovaného plechu rovných, bez rohů celoplošně lepené rš 330 mm</t>
  </si>
  <si>
    <t>268924827</t>
  </si>
  <si>
    <t>https://podminky.urs.cz/item/CS_URS_2024_02/764218424</t>
  </si>
  <si>
    <t>51</t>
  </si>
  <si>
    <t>998764113</t>
  </si>
  <si>
    <t>Přesun hmot pro konstrukce klempířské stanovený z hmotnosti přesunovaného materiálu vodorovná dopravní vzdálenost do 50 m s omezením mechanizace v objektech výšky přes 12 do 24 m</t>
  </si>
  <si>
    <t>534837167</t>
  </si>
  <si>
    <t>https://podminky.urs.cz/item/CS_URS_2024_02/998764113</t>
  </si>
  <si>
    <t>771</t>
  </si>
  <si>
    <t>Podlahy z dlaždic</t>
  </si>
  <si>
    <t>52</t>
  </si>
  <si>
    <t>771473810</t>
  </si>
  <si>
    <t>Demontáž soklíků z dlaždic keramických lepených rovných</t>
  </si>
  <si>
    <t>1845109722</t>
  </si>
  <si>
    <t>https://podminky.urs.cz/item/CS_URS_2024_02/771473810</t>
  </si>
  <si>
    <t>- sokl v místě vstupu</t>
  </si>
  <si>
    <t>8,3-5,1+1,1+1,1</t>
  </si>
  <si>
    <t>53</t>
  </si>
  <si>
    <t>771474112</t>
  </si>
  <si>
    <t>Montáž soklů z dlaždic keramických lepených cementovým flexibilním lepidlem rovných, výšky přes 65 do 90 mm</t>
  </si>
  <si>
    <t>-1859337870</t>
  </si>
  <si>
    <t>https://podminky.urs.cz/item/CS_URS_2024_02/771474112</t>
  </si>
  <si>
    <t>54</t>
  </si>
  <si>
    <t>59761184</t>
  </si>
  <si>
    <t>sokl keramický mrazuvzdorný povrch hladký/matný tl do 10mm výšky přes 65 do 90mm</t>
  </si>
  <si>
    <t>1628639321</t>
  </si>
  <si>
    <t>5,4*1,1 'Přepočtené koeficientem množství</t>
  </si>
  <si>
    <t>55</t>
  </si>
  <si>
    <t>998771113</t>
  </si>
  <si>
    <t>Přesun hmot pro podlahy z dlaždic stanovený z hmotnosti přesunovaného materiálu vodorovná dopravní vzdálenost do 50 m s omezením mechanizace v objektech výšky přes 12 do 24 m</t>
  </si>
  <si>
    <t>2060419051</t>
  </si>
  <si>
    <t>https://podminky.urs.cz/item/CS_URS_2024_02/998771113</t>
  </si>
  <si>
    <t>786</t>
  </si>
  <si>
    <t>Dokončovací práce - čalounické úpravy</t>
  </si>
  <si>
    <t>56</t>
  </si>
  <si>
    <t>786.Rpol.VL</t>
  </si>
  <si>
    <t>Dočasná demontáž, uložení a zpětná montáž vodících lišt žaluzií</t>
  </si>
  <si>
    <t>-843562582</t>
  </si>
  <si>
    <t>30*2*2,31</t>
  </si>
  <si>
    <t>35*2*2,31</t>
  </si>
  <si>
    <t>1*2*3,05</t>
  </si>
  <si>
    <t>57</t>
  </si>
  <si>
    <t>786.Rpol.ŽA</t>
  </si>
  <si>
    <t>Dočasná demontáž a uložení venkovních žaluzií</t>
  </si>
  <si>
    <t>-1661452949</t>
  </si>
  <si>
    <t>- dočasná demontáž venkovních žaluzií</t>
  </si>
  <si>
    <t>58</t>
  </si>
  <si>
    <t>786623023</t>
  </si>
  <si>
    <t>Montáž fasádních žaluzií před okenní nebo dveřní otvor ovládaných motorem, včetně krycího plechu a vodících profilů, plochy přes 4 do 6 m2</t>
  </si>
  <si>
    <t>1749415291</t>
  </si>
  <si>
    <t>https://podminky.urs.cz/item/CS_URS_2024_02/786623023</t>
  </si>
  <si>
    <t>- zpětná montáž venkovních žaluzií</t>
  </si>
  <si>
    <t>59</t>
  </si>
  <si>
    <t>998786213</t>
  </si>
  <si>
    <t>Přesun hmot pro stínění a čalounické úpravy stanovený procentní sazbou (%) z ceny vodorovná dopravní vzdálenost do 50 m s omezením mechanizace v objektech výšky (hloubky) přes 12 do 24 m</t>
  </si>
  <si>
    <t>%</t>
  </si>
  <si>
    <t>-805942509</t>
  </si>
  <si>
    <t>https://podminky.urs.cz/item/CS_URS_2024_02/998786213</t>
  </si>
  <si>
    <t>VRN</t>
  </si>
  <si>
    <t>Vedlejší rozpočtové náklady</t>
  </si>
  <si>
    <t>VRN3</t>
  </si>
  <si>
    <t>Zařízení staveniště</t>
  </si>
  <si>
    <t>60</t>
  </si>
  <si>
    <t>030001000</t>
  </si>
  <si>
    <t>kpl.</t>
  </si>
  <si>
    <t>1024</t>
  </si>
  <si>
    <t>-1208195741</t>
  </si>
  <si>
    <t>https://podminky.urs.cz/item/CS_URS_2024_02/030001000</t>
  </si>
  <si>
    <t>Poznámka k položce:_x000d_
= obecně VRN dle potřeb stavby a zvyklostí dodavatele</t>
  </si>
  <si>
    <t>VAR.2 - Varianta 2 – Demontáž stávajícího ETICS a provedení nového</t>
  </si>
  <si>
    <t xml:space="preserve">      96 - Bourání konstrukcí</t>
  </si>
  <si>
    <t>2147235298</t>
  </si>
  <si>
    <t>-1731512649</t>
  </si>
  <si>
    <t>850106723</t>
  </si>
  <si>
    <t>1786547486</t>
  </si>
  <si>
    <t>622131101</t>
  </si>
  <si>
    <t>Podkladní a spojovací vrstva vnějších omítaných ploch cementový postřik nanášený ručně celoplošně stěn</t>
  </si>
  <si>
    <t>-124618133</t>
  </si>
  <si>
    <t>https://podminky.urs.cz/item/CS_URS_2024_02/622131101</t>
  </si>
  <si>
    <t>622135001</t>
  </si>
  <si>
    <t>Vyrovnání nerovností podkladu vnějších omítaných ploch maltou, tl. do 10 mm vápenocementovou stěn</t>
  </si>
  <si>
    <t>-1590264966</t>
  </si>
  <si>
    <t>https://podminky.urs.cz/item/CS_URS_2024_02/622135001</t>
  </si>
  <si>
    <t>Poznámka k položce:_x000d_
celkem průměr cca 15 mm tloušťky</t>
  </si>
  <si>
    <t>v rozsahu cca 75% - předpoklad</t>
  </si>
  <si>
    <t>773,308*0,75</t>
  </si>
  <si>
    <t>622135091</t>
  </si>
  <si>
    <t>Vyrovnání nerovností podkladu vnějších omítaných ploch tmelem, tl. do 2 mm Příplatek k ceně za každých dalších 5 mm tloušťky podkladní vrstvy přes 10 mm maltou vápenocementovou stěn</t>
  </si>
  <si>
    <t>1930438588</t>
  </si>
  <si>
    <t>https://podminky.urs.cz/item/CS_URS_2024_02/622135091</t>
  </si>
  <si>
    <t>-715316831</t>
  </si>
  <si>
    <t>622221031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</si>
  <si>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120 do 160 mm</t>
  </si>
  <si>
    <t>-771590064</t>
  </si>
  <si>
    <t>https://podminky.urs.cz/item/CS_URS_2024_02/622221031</t>
  </si>
  <si>
    <t>63142027</t>
  </si>
  <si>
    <t>deska tepelně izolační minerální kontaktních fasád podélné vlákno λ=0,035-0,036 tl 140mm</t>
  </si>
  <si>
    <t>-699120254</t>
  </si>
  <si>
    <t>342,593*1,05 'Přepočtené koeficientem množství</t>
  </si>
  <si>
    <t>-358460207</t>
  </si>
  <si>
    <t>63142029</t>
  </si>
  <si>
    <t>deska tepelně izolační minerální kontaktních fasád podélné vlákno λ=0,035-0,036 tl 160mm</t>
  </si>
  <si>
    <t>-1003224042</t>
  </si>
  <si>
    <t>430,715*1,05 'Přepočtené koeficientem množství</t>
  </si>
  <si>
    <t>622151001</t>
  </si>
  <si>
    <t>Penetrační nátěr vnějších pastovitých tenkovrstvých omítek akrylátový stěn</t>
  </si>
  <si>
    <t>-2030660993</t>
  </si>
  <si>
    <t>https://podminky.urs.cz/item/CS_URS_2024_02/622151001</t>
  </si>
  <si>
    <t>622531012</t>
  </si>
  <si>
    <t>Omítka tenkovrstvá silikonová vnějších ploch probarvená bez penetrace zatíraná (škrábaná), zrnitost 1,5 mm stěn</t>
  </si>
  <si>
    <t>1296966745</t>
  </si>
  <si>
    <t>https://podminky.urs.cz/item/CS_URS_2024_02/622531012</t>
  </si>
  <si>
    <t>623142001</t>
  </si>
  <si>
    <t>Pletivo vnějších ploch v ploše nebo pruzích, na plném podkladu sklovláknité vtlačené do tmelu pilířů nebo sloupů</t>
  </si>
  <si>
    <t>-1485205087</t>
  </si>
  <si>
    <t>https://podminky.urs.cz/item/CS_URS_2024_02/623142001</t>
  </si>
  <si>
    <t>623151001</t>
  </si>
  <si>
    <t>Penetrační nátěr vnějších pastovitých tenkovrstvých omítek akrylátový pilířů</t>
  </si>
  <si>
    <t>140759018</t>
  </si>
  <si>
    <t>https://podminky.urs.cz/item/CS_URS_2024_02/623151001</t>
  </si>
  <si>
    <t>623531012</t>
  </si>
  <si>
    <t>Omítka tenkovrstvá silikonová vnějších ploch probarvená bez penetrace zatíraná (škrábaná), zrnitost 1,5 mm pilířů a sloupů</t>
  </si>
  <si>
    <t>-518847786</t>
  </si>
  <si>
    <t>https://podminky.urs.cz/item/CS_URS_2024_02/623531012</t>
  </si>
  <si>
    <t>621131101</t>
  </si>
  <si>
    <t>Podkladní a spojovací vrstva vnějších omítaných ploch cementový postřik nanášený ručně celoplošně podhledů</t>
  </si>
  <si>
    <t>-541174629</t>
  </si>
  <si>
    <t>https://podminky.urs.cz/item/CS_URS_2024_02/621131101</t>
  </si>
  <si>
    <t>621135001</t>
  </si>
  <si>
    <t>Vyrovnání nerovností podkladu vnějších omítaných ploch maltou, tl. do 10 mm vápenocementovou podhledů</t>
  </si>
  <si>
    <t>626640314</t>
  </si>
  <si>
    <t>https://podminky.urs.cz/item/CS_URS_2024_02/621135001</t>
  </si>
  <si>
    <t>5,61*0,75</t>
  </si>
  <si>
    <t>621135091</t>
  </si>
  <si>
    <t>Vyrovnání nerovností podkladu vnějších omítaných ploch tmelem, tl. do 2 mm Příplatek k ceně za každých dalších 5 mm tloušťky podkladní vrstvy přes 10 mm maltou vápenocementovou podhledů</t>
  </si>
  <si>
    <t>-63863030</t>
  </si>
  <si>
    <t>https://podminky.urs.cz/item/CS_URS_2024_02/621135091</t>
  </si>
  <si>
    <t>1437475353</t>
  </si>
  <si>
    <t>621221051</t>
  </si>
  <si>
    <t>Montáž kontaktního zateplení lepením a mechanickým kotvením z desek minerální vlny s podélnou orientací vláken nebo kombinovaných (dodávka ve specifikaci) na vnější podhledy, na podklad betonový nebo z lehčeného betonu nebo keramický, tloušťky desek přes 200 do 240 mm</t>
  </si>
  <si>
    <t>2025781009</t>
  </si>
  <si>
    <t>https://podminky.urs.cz/item/CS_URS_2024_02/621221051</t>
  </si>
  <si>
    <t>63142033</t>
  </si>
  <si>
    <t>deska tepelně izolační minerální kontaktních fasád podélné vlákno λ=0,035-0,036 tl 240mm</t>
  </si>
  <si>
    <t>-1344635325</t>
  </si>
  <si>
    <t>5,61*1,05 'Přepočtené koeficientem množství</t>
  </si>
  <si>
    <t>1417657691</t>
  </si>
  <si>
    <t>621531012</t>
  </si>
  <si>
    <t>Omítka tenkovrstvá silikonová vnějších ploch probarvená bez penetrace zatíraná (škrábaná), zrnitost 1,5 mm podhledů</t>
  </si>
  <si>
    <t>-1424753844</t>
  </si>
  <si>
    <t>https://podminky.urs.cz/item/CS_URS_2024_02/621531012</t>
  </si>
  <si>
    <t>-88935406</t>
  </si>
  <si>
    <t>197018043</t>
  </si>
  <si>
    <t>1864451957</t>
  </si>
  <si>
    <t>775024397</t>
  </si>
  <si>
    <t>1744693360</t>
  </si>
  <si>
    <t>-1969224617</t>
  </si>
  <si>
    <t>-930189835</t>
  </si>
  <si>
    <t>-569886295</t>
  </si>
  <si>
    <t>-1878220554</t>
  </si>
  <si>
    <t>-294838397</t>
  </si>
  <si>
    <t>1995732684</t>
  </si>
  <si>
    <t>256,86*1,05 'Přepočtené koeficientem množství</t>
  </si>
  <si>
    <t>-1692663636</t>
  </si>
  <si>
    <t>-127776348</t>
  </si>
  <si>
    <t>622252001</t>
  </si>
  <si>
    <t>Montáž profilů kontaktního zateplení zakládacích soklových připevněných hmoždinkami</t>
  </si>
  <si>
    <t>-1257892661</t>
  </si>
  <si>
    <t>https://podminky.urs.cz/item/CS_URS_2024_02/622252001</t>
  </si>
  <si>
    <t>59051651</t>
  </si>
  <si>
    <t>profil zakládací Al tl 0,7mm pro ETICS pro izolant tl 140mm</t>
  </si>
  <si>
    <t>494547970</t>
  </si>
  <si>
    <t>14,17*1,05 'Přepočtené koeficientem množství</t>
  </si>
  <si>
    <t>1346795120</t>
  </si>
  <si>
    <t>59051653</t>
  </si>
  <si>
    <t>profil zakládací Al tl 0,7mm pro ETICS pro izolant tl 160mm</t>
  </si>
  <si>
    <t>-8393310</t>
  </si>
  <si>
    <t>40,92*1,05 'Přepočtené koeficientem množství</t>
  </si>
  <si>
    <t>-1818039541</t>
  </si>
  <si>
    <t>751997135</t>
  </si>
  <si>
    <t>835271049</t>
  </si>
  <si>
    <t>860345936</t>
  </si>
  <si>
    <t>-2538152</t>
  </si>
  <si>
    <t>1935618510</t>
  </si>
  <si>
    <t>1189320086</t>
  </si>
  <si>
    <t>-248378909</t>
  </si>
  <si>
    <t>96</t>
  </si>
  <si>
    <t>Bourání konstrukcí</t>
  </si>
  <si>
    <t>966080115</t>
  </si>
  <si>
    <t>Bourání kontaktního zateplení včetně povrchové úpravy omítkou nebo nátěrem z desek z minerální vlny, tloušťky přes 120 do 180 mm</t>
  </si>
  <si>
    <t>-1236951914</t>
  </si>
  <si>
    <t>https://podminky.urs.cz/item/CS_URS_2024_02/966080115</t>
  </si>
  <si>
    <t>966080117</t>
  </si>
  <si>
    <t>Bourání kontaktního zateplení včetně povrchové úpravy omítkou nebo nátěrem z desek z minerální vlny, tloušťky přes 180 mm</t>
  </si>
  <si>
    <t>894016557</t>
  </si>
  <si>
    <t>https://podminky.urs.cz/item/CS_URS_2024_02/966080117</t>
  </si>
  <si>
    <t>1605392609</t>
  </si>
  <si>
    <t>1505434142</t>
  </si>
  <si>
    <t>-116174335</t>
  </si>
  <si>
    <t>14,446*19 'Přepočtené koeficientem množství</t>
  </si>
  <si>
    <t>997013814</t>
  </si>
  <si>
    <t>Poplatek za uložení stavebního odpadu na skládce (skládkovné) z izolačních materiálů zatříděného do Katalogu odpadů pod kódem 17 06 04</t>
  </si>
  <si>
    <t>419416872</t>
  </si>
  <si>
    <t>https://podminky.urs.cz/item/CS_URS_2024_02/997013814</t>
  </si>
  <si>
    <t>stávající zateplení</t>
  </si>
  <si>
    <t>14,026</t>
  </si>
  <si>
    <t>-378281887</t>
  </si>
  <si>
    <t>14,446-14,026</t>
  </si>
  <si>
    <t>571707682</t>
  </si>
  <si>
    <t>-2020259710</t>
  </si>
  <si>
    <t>764216440</t>
  </si>
  <si>
    <t>Oplechování parapetů z pozinkovaného plechu rovných celoplošně lepené, bez rohů rš 100 mm</t>
  </si>
  <si>
    <t>873543417</t>
  </si>
  <si>
    <t>https://podminky.urs.cz/item/CS_URS_2024_02/764216440</t>
  </si>
  <si>
    <t>61</t>
  </si>
  <si>
    <t>-1912497200</t>
  </si>
  <si>
    <t>62</t>
  </si>
  <si>
    <t>-2053065785</t>
  </si>
  <si>
    <t>63</t>
  </si>
  <si>
    <t>1109262428</t>
  </si>
  <si>
    <t>64</t>
  </si>
  <si>
    <t>-1447917167</t>
  </si>
  <si>
    <t>65</t>
  </si>
  <si>
    <t>730647223</t>
  </si>
  <si>
    <t>66</t>
  </si>
  <si>
    <t>172024869</t>
  </si>
  <si>
    <t>67</t>
  </si>
  <si>
    <t>-947821110</t>
  </si>
  <si>
    <t>68</t>
  </si>
  <si>
    <t>219699899</t>
  </si>
  <si>
    <t>69</t>
  </si>
  <si>
    <t>1541719458</t>
  </si>
  <si>
    <t>70</t>
  </si>
  <si>
    <t>-610487100</t>
  </si>
  <si>
    <t>71</t>
  </si>
  <si>
    <t>-1174063897</t>
  </si>
  <si>
    <t>72</t>
  </si>
  <si>
    <t>1863223675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</si>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</sst>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29991001" TargetMode="External" /><Relationship Id="rId2" Type="http://schemas.openxmlformats.org/officeDocument/2006/relationships/hyperlink" Target="https://podminky.urs.cz/item/CS_URS_2024_02/629991011" TargetMode="External" /><Relationship Id="rId3" Type="http://schemas.openxmlformats.org/officeDocument/2006/relationships/hyperlink" Target="https://podminky.urs.cz/item/CS_URS_2024_02/629991012" TargetMode="External" /><Relationship Id="rId4" Type="http://schemas.openxmlformats.org/officeDocument/2006/relationships/hyperlink" Target="https://podminky.urs.cz/item/CS_URS_2024_02/629995101" TargetMode="External" /><Relationship Id="rId5" Type="http://schemas.openxmlformats.org/officeDocument/2006/relationships/hyperlink" Target="https://podminky.urs.cz/item/CS_URS_2024_02/622131121" TargetMode="External" /><Relationship Id="rId6" Type="http://schemas.openxmlformats.org/officeDocument/2006/relationships/hyperlink" Target="https://podminky.urs.cz/item/CS_URS_2024_02/622251221" TargetMode="External" /><Relationship Id="rId7" Type="http://schemas.openxmlformats.org/officeDocument/2006/relationships/hyperlink" Target="https://podminky.urs.cz/item/CS_URS_2024_02/623131121" TargetMode="External" /><Relationship Id="rId8" Type="http://schemas.openxmlformats.org/officeDocument/2006/relationships/hyperlink" Target="https://podminky.urs.cz/item/CS_URS_2024_02/621131121" TargetMode="External" /><Relationship Id="rId9" Type="http://schemas.openxmlformats.org/officeDocument/2006/relationships/hyperlink" Target="https://podminky.urs.cz/item/CS_URS_2024_02/621151001" TargetMode="External" /><Relationship Id="rId10" Type="http://schemas.openxmlformats.org/officeDocument/2006/relationships/hyperlink" Target="https://podminky.urs.cz/item/CS_URS_2024_02/621541012" TargetMode="External" /><Relationship Id="rId11" Type="http://schemas.openxmlformats.org/officeDocument/2006/relationships/hyperlink" Target="https://podminky.urs.cz/item/CS_URS_2024_02/629999011" TargetMode="External" /><Relationship Id="rId12" Type="http://schemas.openxmlformats.org/officeDocument/2006/relationships/hyperlink" Target="https://podminky.urs.cz/item/CS_URS_2024_02/622252002" TargetMode="External" /><Relationship Id="rId13" Type="http://schemas.openxmlformats.org/officeDocument/2006/relationships/hyperlink" Target="https://podminky.urs.cz/item/CS_URS_2024_02/622252002" TargetMode="External" /><Relationship Id="rId14" Type="http://schemas.openxmlformats.org/officeDocument/2006/relationships/hyperlink" Target="https://podminky.urs.cz/item/CS_URS_2024_02/622252002" TargetMode="External" /><Relationship Id="rId15" Type="http://schemas.openxmlformats.org/officeDocument/2006/relationships/hyperlink" Target="https://podminky.urs.cz/item/CS_URS_2024_02/622252002" TargetMode="External" /><Relationship Id="rId16" Type="http://schemas.openxmlformats.org/officeDocument/2006/relationships/hyperlink" Target="https://podminky.urs.cz/item/CS_URS_2024_02/622252002" TargetMode="External" /><Relationship Id="rId17" Type="http://schemas.openxmlformats.org/officeDocument/2006/relationships/hyperlink" Target="https://podminky.urs.cz/item/CS_URS_2024_02/622143004" TargetMode="External" /><Relationship Id="rId18" Type="http://schemas.openxmlformats.org/officeDocument/2006/relationships/hyperlink" Target="https://podminky.urs.cz/item/CS_URS_2024_02/941211112" TargetMode="External" /><Relationship Id="rId19" Type="http://schemas.openxmlformats.org/officeDocument/2006/relationships/hyperlink" Target="https://podminky.urs.cz/item/CS_URS_2024_02/941211212" TargetMode="External" /><Relationship Id="rId20" Type="http://schemas.openxmlformats.org/officeDocument/2006/relationships/hyperlink" Target="https://podminky.urs.cz/item/CS_URS_2024_02/941211812" TargetMode="External" /><Relationship Id="rId21" Type="http://schemas.openxmlformats.org/officeDocument/2006/relationships/hyperlink" Target="https://podminky.urs.cz/item/CS_URS_2024_02/944511111" TargetMode="External" /><Relationship Id="rId22" Type="http://schemas.openxmlformats.org/officeDocument/2006/relationships/hyperlink" Target="https://podminky.urs.cz/item/CS_URS_2024_02/944511211" TargetMode="External" /><Relationship Id="rId23" Type="http://schemas.openxmlformats.org/officeDocument/2006/relationships/hyperlink" Target="https://podminky.urs.cz/item/CS_URS_2024_02/944511811" TargetMode="External" /><Relationship Id="rId24" Type="http://schemas.openxmlformats.org/officeDocument/2006/relationships/hyperlink" Target="https://podminky.urs.cz/item/CS_URS_2024_02/993111111" TargetMode="External" /><Relationship Id="rId25" Type="http://schemas.openxmlformats.org/officeDocument/2006/relationships/hyperlink" Target="https://podminky.urs.cz/item/CS_URS_2024_02/993111119" TargetMode="External" /><Relationship Id="rId26" Type="http://schemas.openxmlformats.org/officeDocument/2006/relationships/hyperlink" Target="https://podminky.urs.cz/item/CS_URS_2024_02/952902611" TargetMode="External" /><Relationship Id="rId27" Type="http://schemas.openxmlformats.org/officeDocument/2006/relationships/hyperlink" Target="https://podminky.urs.cz/item/CS_URS_2024_02/997013155" TargetMode="External" /><Relationship Id="rId28" Type="http://schemas.openxmlformats.org/officeDocument/2006/relationships/hyperlink" Target="https://podminky.urs.cz/item/CS_URS_2024_02/997013501" TargetMode="External" /><Relationship Id="rId29" Type="http://schemas.openxmlformats.org/officeDocument/2006/relationships/hyperlink" Target="https://podminky.urs.cz/item/CS_URS_2024_02/997013509" TargetMode="External" /><Relationship Id="rId30" Type="http://schemas.openxmlformats.org/officeDocument/2006/relationships/hyperlink" Target="https://podminky.urs.cz/item/CS_URS_2024_02/997013631" TargetMode="External" /><Relationship Id="rId31" Type="http://schemas.openxmlformats.org/officeDocument/2006/relationships/hyperlink" Target="https://podminky.urs.cz/item/CS_URS_2024_02/998011010" TargetMode="External" /><Relationship Id="rId32" Type="http://schemas.openxmlformats.org/officeDocument/2006/relationships/hyperlink" Target="https://podminky.urs.cz/item/CS_URS_2024_02/764002851" TargetMode="External" /><Relationship Id="rId33" Type="http://schemas.openxmlformats.org/officeDocument/2006/relationships/hyperlink" Target="https://podminky.urs.cz/item/CS_URS_2024_02/764216443" TargetMode="External" /><Relationship Id="rId34" Type="http://schemas.openxmlformats.org/officeDocument/2006/relationships/hyperlink" Target="https://podminky.urs.cz/item/CS_URS_2024_02/764002861" TargetMode="External" /><Relationship Id="rId35" Type="http://schemas.openxmlformats.org/officeDocument/2006/relationships/hyperlink" Target="https://podminky.urs.cz/item/CS_URS_2024_02/764218424" TargetMode="External" /><Relationship Id="rId36" Type="http://schemas.openxmlformats.org/officeDocument/2006/relationships/hyperlink" Target="https://podminky.urs.cz/item/CS_URS_2024_02/998764113" TargetMode="External" /><Relationship Id="rId37" Type="http://schemas.openxmlformats.org/officeDocument/2006/relationships/hyperlink" Target="https://podminky.urs.cz/item/CS_URS_2024_02/771473810" TargetMode="External" /><Relationship Id="rId38" Type="http://schemas.openxmlformats.org/officeDocument/2006/relationships/hyperlink" Target="https://podminky.urs.cz/item/CS_URS_2024_02/771474112" TargetMode="External" /><Relationship Id="rId39" Type="http://schemas.openxmlformats.org/officeDocument/2006/relationships/hyperlink" Target="https://podminky.urs.cz/item/CS_URS_2024_02/998771113" TargetMode="External" /><Relationship Id="rId40" Type="http://schemas.openxmlformats.org/officeDocument/2006/relationships/hyperlink" Target="https://podminky.urs.cz/item/CS_URS_2024_02/786623023" TargetMode="External" /><Relationship Id="rId41" Type="http://schemas.openxmlformats.org/officeDocument/2006/relationships/hyperlink" Target="https://podminky.urs.cz/item/CS_URS_2024_02/998786213" TargetMode="External" /><Relationship Id="rId42" Type="http://schemas.openxmlformats.org/officeDocument/2006/relationships/hyperlink" Target="https://podminky.urs.cz/item/CS_URS_2024_02/030001000" TargetMode="External" /><Relationship Id="rId4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29991001" TargetMode="External" /><Relationship Id="rId2" Type="http://schemas.openxmlformats.org/officeDocument/2006/relationships/hyperlink" Target="https://podminky.urs.cz/item/CS_URS_2024_02/629991011" TargetMode="External" /><Relationship Id="rId3" Type="http://schemas.openxmlformats.org/officeDocument/2006/relationships/hyperlink" Target="https://podminky.urs.cz/item/CS_URS_2024_02/629991012" TargetMode="External" /><Relationship Id="rId4" Type="http://schemas.openxmlformats.org/officeDocument/2006/relationships/hyperlink" Target="https://podminky.urs.cz/item/CS_URS_2024_02/629995101" TargetMode="External" /><Relationship Id="rId5" Type="http://schemas.openxmlformats.org/officeDocument/2006/relationships/hyperlink" Target="https://podminky.urs.cz/item/CS_URS_2024_02/622131101" TargetMode="External" /><Relationship Id="rId6" Type="http://schemas.openxmlformats.org/officeDocument/2006/relationships/hyperlink" Target="https://podminky.urs.cz/item/CS_URS_2024_02/622135001" TargetMode="External" /><Relationship Id="rId7" Type="http://schemas.openxmlformats.org/officeDocument/2006/relationships/hyperlink" Target="https://podminky.urs.cz/item/CS_URS_2024_02/622135091" TargetMode="External" /><Relationship Id="rId8" Type="http://schemas.openxmlformats.org/officeDocument/2006/relationships/hyperlink" Target="https://podminky.urs.cz/item/CS_URS_2024_02/622131121" TargetMode="External" /><Relationship Id="rId9" Type="http://schemas.openxmlformats.org/officeDocument/2006/relationships/hyperlink" Target="https://podminky.urs.cz/item/CS_URS_2024_02/622221031" TargetMode="External" /><Relationship Id="rId10" Type="http://schemas.openxmlformats.org/officeDocument/2006/relationships/hyperlink" Target="https://podminky.urs.cz/item/CS_URS_2024_02/622221031" TargetMode="External" /><Relationship Id="rId11" Type="http://schemas.openxmlformats.org/officeDocument/2006/relationships/hyperlink" Target="https://podminky.urs.cz/item/CS_URS_2024_02/622151001" TargetMode="External" /><Relationship Id="rId12" Type="http://schemas.openxmlformats.org/officeDocument/2006/relationships/hyperlink" Target="https://podminky.urs.cz/item/CS_URS_2024_02/622531012" TargetMode="External" /><Relationship Id="rId13" Type="http://schemas.openxmlformats.org/officeDocument/2006/relationships/hyperlink" Target="https://podminky.urs.cz/item/CS_URS_2024_02/623142001" TargetMode="External" /><Relationship Id="rId14" Type="http://schemas.openxmlformats.org/officeDocument/2006/relationships/hyperlink" Target="https://podminky.urs.cz/item/CS_URS_2024_02/623151001" TargetMode="External" /><Relationship Id="rId15" Type="http://schemas.openxmlformats.org/officeDocument/2006/relationships/hyperlink" Target="https://podminky.urs.cz/item/CS_URS_2024_02/623531012" TargetMode="External" /><Relationship Id="rId16" Type="http://schemas.openxmlformats.org/officeDocument/2006/relationships/hyperlink" Target="https://podminky.urs.cz/item/CS_URS_2024_02/621131101" TargetMode="External" /><Relationship Id="rId17" Type="http://schemas.openxmlformats.org/officeDocument/2006/relationships/hyperlink" Target="https://podminky.urs.cz/item/CS_URS_2024_02/621135001" TargetMode="External" /><Relationship Id="rId18" Type="http://schemas.openxmlformats.org/officeDocument/2006/relationships/hyperlink" Target="https://podminky.urs.cz/item/CS_URS_2024_02/621135091" TargetMode="External" /><Relationship Id="rId19" Type="http://schemas.openxmlformats.org/officeDocument/2006/relationships/hyperlink" Target="https://podminky.urs.cz/item/CS_URS_2024_02/621131121" TargetMode="External" /><Relationship Id="rId20" Type="http://schemas.openxmlformats.org/officeDocument/2006/relationships/hyperlink" Target="https://podminky.urs.cz/item/CS_URS_2024_02/621221051" TargetMode="External" /><Relationship Id="rId21" Type="http://schemas.openxmlformats.org/officeDocument/2006/relationships/hyperlink" Target="https://podminky.urs.cz/item/CS_URS_2024_02/621151001" TargetMode="External" /><Relationship Id="rId22" Type="http://schemas.openxmlformats.org/officeDocument/2006/relationships/hyperlink" Target="https://podminky.urs.cz/item/CS_URS_2024_02/621531012" TargetMode="External" /><Relationship Id="rId23" Type="http://schemas.openxmlformats.org/officeDocument/2006/relationships/hyperlink" Target="https://podminky.urs.cz/item/CS_URS_2024_02/629999011" TargetMode="External" /><Relationship Id="rId24" Type="http://schemas.openxmlformats.org/officeDocument/2006/relationships/hyperlink" Target="https://podminky.urs.cz/item/CS_URS_2024_02/622252002" TargetMode="External" /><Relationship Id="rId25" Type="http://schemas.openxmlformats.org/officeDocument/2006/relationships/hyperlink" Target="https://podminky.urs.cz/item/CS_URS_2024_02/622252002" TargetMode="External" /><Relationship Id="rId26" Type="http://schemas.openxmlformats.org/officeDocument/2006/relationships/hyperlink" Target="https://podminky.urs.cz/item/CS_URS_2024_02/622252002" TargetMode="External" /><Relationship Id="rId27" Type="http://schemas.openxmlformats.org/officeDocument/2006/relationships/hyperlink" Target="https://podminky.urs.cz/item/CS_URS_2024_02/622252002" TargetMode="External" /><Relationship Id="rId28" Type="http://schemas.openxmlformats.org/officeDocument/2006/relationships/hyperlink" Target="https://podminky.urs.cz/item/CS_URS_2024_02/622252002" TargetMode="External" /><Relationship Id="rId29" Type="http://schemas.openxmlformats.org/officeDocument/2006/relationships/hyperlink" Target="https://podminky.urs.cz/item/CS_URS_2024_02/622143004" TargetMode="External" /><Relationship Id="rId30" Type="http://schemas.openxmlformats.org/officeDocument/2006/relationships/hyperlink" Target="https://podminky.urs.cz/item/CS_URS_2024_02/622252001" TargetMode="External" /><Relationship Id="rId31" Type="http://schemas.openxmlformats.org/officeDocument/2006/relationships/hyperlink" Target="https://podminky.urs.cz/item/CS_URS_2024_02/622252001" TargetMode="External" /><Relationship Id="rId32" Type="http://schemas.openxmlformats.org/officeDocument/2006/relationships/hyperlink" Target="https://podminky.urs.cz/item/CS_URS_2024_02/941211112" TargetMode="External" /><Relationship Id="rId33" Type="http://schemas.openxmlformats.org/officeDocument/2006/relationships/hyperlink" Target="https://podminky.urs.cz/item/CS_URS_2024_02/941211212" TargetMode="External" /><Relationship Id="rId34" Type="http://schemas.openxmlformats.org/officeDocument/2006/relationships/hyperlink" Target="https://podminky.urs.cz/item/CS_URS_2024_02/941211812" TargetMode="External" /><Relationship Id="rId35" Type="http://schemas.openxmlformats.org/officeDocument/2006/relationships/hyperlink" Target="https://podminky.urs.cz/item/CS_URS_2024_02/944511111" TargetMode="External" /><Relationship Id="rId36" Type="http://schemas.openxmlformats.org/officeDocument/2006/relationships/hyperlink" Target="https://podminky.urs.cz/item/CS_URS_2024_02/944511211" TargetMode="External" /><Relationship Id="rId37" Type="http://schemas.openxmlformats.org/officeDocument/2006/relationships/hyperlink" Target="https://podminky.urs.cz/item/CS_URS_2024_02/944511811" TargetMode="External" /><Relationship Id="rId38" Type="http://schemas.openxmlformats.org/officeDocument/2006/relationships/hyperlink" Target="https://podminky.urs.cz/item/CS_URS_2024_02/993111111" TargetMode="External" /><Relationship Id="rId39" Type="http://schemas.openxmlformats.org/officeDocument/2006/relationships/hyperlink" Target="https://podminky.urs.cz/item/CS_URS_2024_02/993111119" TargetMode="External" /><Relationship Id="rId40" Type="http://schemas.openxmlformats.org/officeDocument/2006/relationships/hyperlink" Target="https://podminky.urs.cz/item/CS_URS_2024_02/966080115" TargetMode="External" /><Relationship Id="rId41" Type="http://schemas.openxmlformats.org/officeDocument/2006/relationships/hyperlink" Target="https://podminky.urs.cz/item/CS_URS_2024_02/966080117" TargetMode="External" /><Relationship Id="rId42" Type="http://schemas.openxmlformats.org/officeDocument/2006/relationships/hyperlink" Target="https://podminky.urs.cz/item/CS_URS_2024_02/997013155" TargetMode="External" /><Relationship Id="rId43" Type="http://schemas.openxmlformats.org/officeDocument/2006/relationships/hyperlink" Target="https://podminky.urs.cz/item/CS_URS_2024_02/997013501" TargetMode="External" /><Relationship Id="rId44" Type="http://schemas.openxmlformats.org/officeDocument/2006/relationships/hyperlink" Target="https://podminky.urs.cz/item/CS_URS_2024_02/997013509" TargetMode="External" /><Relationship Id="rId45" Type="http://schemas.openxmlformats.org/officeDocument/2006/relationships/hyperlink" Target="https://podminky.urs.cz/item/CS_URS_2024_02/997013814" TargetMode="External" /><Relationship Id="rId46" Type="http://schemas.openxmlformats.org/officeDocument/2006/relationships/hyperlink" Target="https://podminky.urs.cz/item/CS_URS_2024_02/997013631" TargetMode="External" /><Relationship Id="rId47" Type="http://schemas.openxmlformats.org/officeDocument/2006/relationships/hyperlink" Target="https://podminky.urs.cz/item/CS_URS_2024_02/998011010" TargetMode="External" /><Relationship Id="rId48" Type="http://schemas.openxmlformats.org/officeDocument/2006/relationships/hyperlink" Target="https://podminky.urs.cz/item/CS_URS_2024_02/764002851" TargetMode="External" /><Relationship Id="rId49" Type="http://schemas.openxmlformats.org/officeDocument/2006/relationships/hyperlink" Target="https://podminky.urs.cz/item/CS_URS_2024_02/764216440" TargetMode="External" /><Relationship Id="rId50" Type="http://schemas.openxmlformats.org/officeDocument/2006/relationships/hyperlink" Target="https://podminky.urs.cz/item/CS_URS_2024_02/764002861" TargetMode="External" /><Relationship Id="rId51" Type="http://schemas.openxmlformats.org/officeDocument/2006/relationships/hyperlink" Target="https://podminky.urs.cz/item/CS_URS_2024_02/764218424" TargetMode="External" /><Relationship Id="rId52" Type="http://schemas.openxmlformats.org/officeDocument/2006/relationships/hyperlink" Target="https://podminky.urs.cz/item/CS_URS_2024_02/998764113" TargetMode="External" /><Relationship Id="rId53" Type="http://schemas.openxmlformats.org/officeDocument/2006/relationships/hyperlink" Target="https://podminky.urs.cz/item/CS_URS_2024_02/771473810" TargetMode="External" /><Relationship Id="rId54" Type="http://schemas.openxmlformats.org/officeDocument/2006/relationships/hyperlink" Target="https://podminky.urs.cz/item/CS_URS_2024_02/771474112" TargetMode="External" /><Relationship Id="rId55" Type="http://schemas.openxmlformats.org/officeDocument/2006/relationships/hyperlink" Target="https://podminky.urs.cz/item/CS_URS_2024_02/998771113" TargetMode="External" /><Relationship Id="rId56" Type="http://schemas.openxmlformats.org/officeDocument/2006/relationships/hyperlink" Target="https://podminky.urs.cz/item/CS_URS_2024_02/786623023" TargetMode="External" /><Relationship Id="rId57" Type="http://schemas.openxmlformats.org/officeDocument/2006/relationships/hyperlink" Target="https://podminky.urs.cz/item/CS_URS_2024_02/998786213" TargetMode="External" /><Relationship Id="rId58" Type="http://schemas.openxmlformats.org/officeDocument/2006/relationships/hyperlink" Target="https://podminky.urs.cz/item/CS_URS_2024_02/030001000" TargetMode="External" /><Relationship Id="rId5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34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36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37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34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38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40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41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42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43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44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45</v>
      </c>
      <c r="E29" s="49"/>
      <c r="F29" s="34" t="s">
        <v>46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47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48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49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50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52</v>
      </c>
      <c r="U35" s="56"/>
      <c r="V35" s="56"/>
      <c r="W35" s="56"/>
      <c r="X35" s="58" t="s">
        <v>53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54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20241026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Položkový rozpočet k odbornému posouzení poruch ETICS ZŠ Juventa, Milovice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Komenského 578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24. 10. 2024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PSK TUZAR s.r.o.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>DEKPROJEKT s.r.o.</v>
      </c>
      <c r="AN49" s="66"/>
      <c r="AO49" s="66"/>
      <c r="AP49" s="66"/>
      <c r="AQ49" s="42"/>
      <c r="AR49" s="46"/>
      <c r="AS49" s="76" t="s">
        <v>55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37</v>
      </c>
      <c r="AJ50" s="42"/>
      <c r="AK50" s="42"/>
      <c r="AL50" s="42"/>
      <c r="AM50" s="75" t="str">
        <f>IF(E20="","",E20)</f>
        <v>DEKPROJEKT s.r.o.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56</v>
      </c>
      <c r="D52" s="89"/>
      <c r="E52" s="89"/>
      <c r="F52" s="89"/>
      <c r="G52" s="89"/>
      <c r="H52" s="90"/>
      <c r="I52" s="91" t="s">
        <v>57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58</v>
      </c>
      <c r="AH52" s="89"/>
      <c r="AI52" s="89"/>
      <c r="AJ52" s="89"/>
      <c r="AK52" s="89"/>
      <c r="AL52" s="89"/>
      <c r="AM52" s="89"/>
      <c r="AN52" s="91" t="s">
        <v>59</v>
      </c>
      <c r="AO52" s="89"/>
      <c r="AP52" s="89"/>
      <c r="AQ52" s="93" t="s">
        <v>60</v>
      </c>
      <c r="AR52" s="46"/>
      <c r="AS52" s="94" t="s">
        <v>61</v>
      </c>
      <c r="AT52" s="95" t="s">
        <v>62</v>
      </c>
      <c r="AU52" s="95" t="s">
        <v>63</v>
      </c>
      <c r="AV52" s="95" t="s">
        <v>64</v>
      </c>
      <c r="AW52" s="95" t="s">
        <v>65</v>
      </c>
      <c r="AX52" s="95" t="s">
        <v>66</v>
      </c>
      <c r="AY52" s="95" t="s">
        <v>67</v>
      </c>
      <c r="AZ52" s="95" t="s">
        <v>68</v>
      </c>
      <c r="BA52" s="95" t="s">
        <v>69</v>
      </c>
      <c r="BB52" s="95" t="s">
        <v>70</v>
      </c>
      <c r="BC52" s="95" t="s">
        <v>71</v>
      </c>
      <c r="BD52" s="96" t="s">
        <v>72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73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74</v>
      </c>
      <c r="BT54" s="111" t="s">
        <v>75</v>
      </c>
      <c r="BU54" s="112" t="s">
        <v>76</v>
      </c>
      <c r="BV54" s="111" t="s">
        <v>77</v>
      </c>
      <c r="BW54" s="111" t="s">
        <v>5</v>
      </c>
      <c r="BX54" s="111" t="s">
        <v>78</v>
      </c>
      <c r="CL54" s="111" t="s">
        <v>19</v>
      </c>
    </row>
    <row r="55" s="7" customFormat="1" ht="24.75" customHeight="1">
      <c r="A55" s="113" t="s">
        <v>79</v>
      </c>
      <c r="B55" s="114"/>
      <c r="C55" s="115"/>
      <c r="D55" s="116" t="s">
        <v>80</v>
      </c>
      <c r="E55" s="116"/>
      <c r="F55" s="116"/>
      <c r="G55" s="116"/>
      <c r="H55" s="116"/>
      <c r="I55" s="117"/>
      <c r="J55" s="116" t="s">
        <v>81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'VAR.1 - Varianta 1 – Celo...'!J30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82</v>
      </c>
      <c r="AR55" s="120"/>
      <c r="AS55" s="121">
        <v>0</v>
      </c>
      <c r="AT55" s="122">
        <f>ROUND(SUM(AV55:AW55),2)</f>
        <v>0</v>
      </c>
      <c r="AU55" s="123">
        <f>'VAR.1 - Varianta 1 – Celo...'!P93</f>
        <v>0</v>
      </c>
      <c r="AV55" s="122">
        <f>'VAR.1 - Varianta 1 – Celo...'!J33</f>
        <v>0</v>
      </c>
      <c r="AW55" s="122">
        <f>'VAR.1 - Varianta 1 – Celo...'!J34</f>
        <v>0</v>
      </c>
      <c r="AX55" s="122">
        <f>'VAR.1 - Varianta 1 – Celo...'!J35</f>
        <v>0</v>
      </c>
      <c r="AY55" s="122">
        <f>'VAR.1 - Varianta 1 – Celo...'!J36</f>
        <v>0</v>
      </c>
      <c r="AZ55" s="122">
        <f>'VAR.1 - Varianta 1 – Celo...'!F33</f>
        <v>0</v>
      </c>
      <c r="BA55" s="122">
        <f>'VAR.1 - Varianta 1 – Celo...'!F34</f>
        <v>0</v>
      </c>
      <c r="BB55" s="122">
        <f>'VAR.1 - Varianta 1 – Celo...'!F35</f>
        <v>0</v>
      </c>
      <c r="BC55" s="122">
        <f>'VAR.1 - Varianta 1 – Celo...'!F36</f>
        <v>0</v>
      </c>
      <c r="BD55" s="124">
        <f>'VAR.1 - Varianta 1 – Celo...'!F37</f>
        <v>0</v>
      </c>
      <c r="BE55" s="7"/>
      <c r="BT55" s="125" t="s">
        <v>83</v>
      </c>
      <c r="BV55" s="125" t="s">
        <v>77</v>
      </c>
      <c r="BW55" s="125" t="s">
        <v>84</v>
      </c>
      <c r="BX55" s="125" t="s">
        <v>5</v>
      </c>
      <c r="CL55" s="125" t="s">
        <v>19</v>
      </c>
      <c r="CM55" s="125" t="s">
        <v>85</v>
      </c>
    </row>
    <row r="56" s="7" customFormat="1" ht="24.75" customHeight="1">
      <c r="A56" s="113" t="s">
        <v>79</v>
      </c>
      <c r="B56" s="114"/>
      <c r="C56" s="115"/>
      <c r="D56" s="116" t="s">
        <v>86</v>
      </c>
      <c r="E56" s="116"/>
      <c r="F56" s="116"/>
      <c r="G56" s="116"/>
      <c r="H56" s="116"/>
      <c r="I56" s="117"/>
      <c r="J56" s="116" t="s">
        <v>87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'VAR.2 - Varianta 2 – Demo...'!J30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82</v>
      </c>
      <c r="AR56" s="120"/>
      <c r="AS56" s="126">
        <v>0</v>
      </c>
      <c r="AT56" s="127">
        <f>ROUND(SUM(AV56:AW56),2)</f>
        <v>0</v>
      </c>
      <c r="AU56" s="128">
        <f>'VAR.2 - Varianta 2 – Demo...'!P92</f>
        <v>0</v>
      </c>
      <c r="AV56" s="127">
        <f>'VAR.2 - Varianta 2 – Demo...'!J33</f>
        <v>0</v>
      </c>
      <c r="AW56" s="127">
        <f>'VAR.2 - Varianta 2 – Demo...'!J34</f>
        <v>0</v>
      </c>
      <c r="AX56" s="127">
        <f>'VAR.2 - Varianta 2 – Demo...'!J35</f>
        <v>0</v>
      </c>
      <c r="AY56" s="127">
        <f>'VAR.2 - Varianta 2 – Demo...'!J36</f>
        <v>0</v>
      </c>
      <c r="AZ56" s="127">
        <f>'VAR.2 - Varianta 2 – Demo...'!F33</f>
        <v>0</v>
      </c>
      <c r="BA56" s="127">
        <f>'VAR.2 - Varianta 2 – Demo...'!F34</f>
        <v>0</v>
      </c>
      <c r="BB56" s="127">
        <f>'VAR.2 - Varianta 2 – Demo...'!F35</f>
        <v>0</v>
      </c>
      <c r="BC56" s="127">
        <f>'VAR.2 - Varianta 2 – Demo...'!F36</f>
        <v>0</v>
      </c>
      <c r="BD56" s="129">
        <f>'VAR.2 - Varianta 2 – Demo...'!F37</f>
        <v>0</v>
      </c>
      <c r="BE56" s="7"/>
      <c r="BT56" s="125" t="s">
        <v>83</v>
      </c>
      <c r="BV56" s="125" t="s">
        <v>77</v>
      </c>
      <c r="BW56" s="125" t="s">
        <v>88</v>
      </c>
      <c r="BX56" s="125" t="s">
        <v>5</v>
      </c>
      <c r="CL56" s="125" t="s">
        <v>19</v>
      </c>
      <c r="CM56" s="125" t="s">
        <v>85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Dt6WkSYr0TH9A3gqRrCVspiobYF/v6ofGOX6hSqJyRJT3BlC+l26WVG27OPH/I+bccz1DAjNk3PYy/FF1PBrig==" hashValue="z7jbyNvBok5lwaAcKBmf+UaRZuRWpvYcO+8N7nu2mILMv+Lw3/i9jBpmQ5ZkfFJ8TgSo5o7MvaImY1rFLhXKvA==" algorithmName="SHA-512" password="DE8E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VAR.1 - Varianta 1 – Celo...'!C2" display="/"/>
    <hyperlink ref="A56" location="'VAR.2 - Varianta 2 – Dem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89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Položkový rozpočet k odbornému posouzení poruch ETICS ZŠ Juventa, Milovice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37" t="s">
        <v>91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24. 10. 2024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">
        <v>34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29</v>
      </c>
      <c r="J24" s="138" t="s">
        <v>38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ROUND(J93,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ROUND((SUM(BE93:BE510)),  2)</f>
        <v>0</v>
      </c>
      <c r="G33" s="40"/>
      <c r="H33" s="40"/>
      <c r="I33" s="150">
        <v>0.20999999999999999</v>
      </c>
      <c r="J33" s="149">
        <f>ROUND(((SUM(BE93:BE510))*I33),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ROUND((SUM(BF93:BF510)),  2)</f>
        <v>0</v>
      </c>
      <c r="G34" s="40"/>
      <c r="H34" s="40"/>
      <c r="I34" s="150">
        <v>0.12</v>
      </c>
      <c r="J34" s="149">
        <f>ROUND(((SUM(BF93:BF510))*I34),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ROUND((SUM(BG93:BG510)),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ROUND((SUM(BH93:BH510)),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ROUND((SUM(BI93:BI510)),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Položkový rozpočet k odbornému posouzení poruch ETICS ZŠ Juventa, Milovice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30" customHeight="1">
      <c r="A50" s="40"/>
      <c r="B50" s="41"/>
      <c r="C50" s="42"/>
      <c r="D50" s="42"/>
      <c r="E50" s="71" t="str">
        <f>E9</f>
        <v>VAR.1 - Varianta 1 – Celoplošná aplikace systému weber retec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Komenského 578</v>
      </c>
      <c r="G52" s="42"/>
      <c r="H52" s="42"/>
      <c r="I52" s="34" t="s">
        <v>23</v>
      </c>
      <c r="J52" s="74" t="str">
        <f>IF(J12="","",J12)</f>
        <v>24. 10. 2024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PSK TUZAR s.r.o.</v>
      </c>
      <c r="G54" s="42"/>
      <c r="H54" s="42"/>
      <c r="I54" s="34" t="s">
        <v>33</v>
      </c>
      <c r="J54" s="38" t="str">
        <f>E21</f>
        <v>DEKPROJEKT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DEKPROJEKT s.r.o.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93</v>
      </c>
      <c r="D57" s="164"/>
      <c r="E57" s="164"/>
      <c r="F57" s="164"/>
      <c r="G57" s="164"/>
      <c r="H57" s="164"/>
      <c r="I57" s="164"/>
      <c r="J57" s="165" t="s">
        <v>94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J93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95</v>
      </c>
    </row>
    <row r="60" s="9" customFormat="1" ht="24.96" customHeight="1">
      <c r="A60" s="9"/>
      <c r="B60" s="167"/>
      <c r="C60" s="168"/>
      <c r="D60" s="169" t="s">
        <v>96</v>
      </c>
      <c r="E60" s="170"/>
      <c r="F60" s="170"/>
      <c r="G60" s="170"/>
      <c r="H60" s="170"/>
      <c r="I60" s="170"/>
      <c r="J60" s="171">
        <f>J94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97</v>
      </c>
      <c r="E61" s="176"/>
      <c r="F61" s="176"/>
      <c r="G61" s="176"/>
      <c r="H61" s="176"/>
      <c r="I61" s="176"/>
      <c r="J61" s="177">
        <f>J95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98</v>
      </c>
      <c r="E62" s="176"/>
      <c r="F62" s="176"/>
      <c r="G62" s="176"/>
      <c r="H62" s="176"/>
      <c r="I62" s="176"/>
      <c r="J62" s="177">
        <f>J370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73"/>
      <c r="C63" s="174"/>
      <c r="D63" s="175" t="s">
        <v>99</v>
      </c>
      <c r="E63" s="176"/>
      <c r="F63" s="176"/>
      <c r="G63" s="176"/>
      <c r="H63" s="176"/>
      <c r="I63" s="176"/>
      <c r="J63" s="177">
        <f>J371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3"/>
      <c r="C64" s="174"/>
      <c r="D64" s="175" t="s">
        <v>100</v>
      </c>
      <c r="E64" s="176"/>
      <c r="F64" s="176"/>
      <c r="G64" s="176"/>
      <c r="H64" s="176"/>
      <c r="I64" s="176"/>
      <c r="J64" s="177">
        <f>J401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3"/>
      <c r="C65" s="174"/>
      <c r="D65" s="175" t="s">
        <v>101</v>
      </c>
      <c r="E65" s="176"/>
      <c r="F65" s="176"/>
      <c r="G65" s="176"/>
      <c r="H65" s="176"/>
      <c r="I65" s="176"/>
      <c r="J65" s="177">
        <f>J411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102</v>
      </c>
      <c r="E66" s="176"/>
      <c r="F66" s="176"/>
      <c r="G66" s="176"/>
      <c r="H66" s="176"/>
      <c r="I66" s="176"/>
      <c r="J66" s="177">
        <f>J420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103</v>
      </c>
      <c r="E67" s="176"/>
      <c r="F67" s="176"/>
      <c r="G67" s="176"/>
      <c r="H67" s="176"/>
      <c r="I67" s="176"/>
      <c r="J67" s="177">
        <f>J431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7"/>
      <c r="C68" s="168"/>
      <c r="D68" s="169" t="s">
        <v>104</v>
      </c>
      <c r="E68" s="170"/>
      <c r="F68" s="170"/>
      <c r="G68" s="170"/>
      <c r="H68" s="170"/>
      <c r="I68" s="170"/>
      <c r="J68" s="171">
        <f>J434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3"/>
      <c r="C69" s="174"/>
      <c r="D69" s="175" t="s">
        <v>105</v>
      </c>
      <c r="E69" s="176"/>
      <c r="F69" s="176"/>
      <c r="G69" s="176"/>
      <c r="H69" s="176"/>
      <c r="I69" s="176"/>
      <c r="J69" s="177">
        <f>J435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106</v>
      </c>
      <c r="E70" s="176"/>
      <c r="F70" s="176"/>
      <c r="G70" s="176"/>
      <c r="H70" s="176"/>
      <c r="I70" s="176"/>
      <c r="J70" s="177">
        <f>J466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107</v>
      </c>
      <c r="E71" s="176"/>
      <c r="F71" s="176"/>
      <c r="G71" s="176"/>
      <c r="H71" s="176"/>
      <c r="I71" s="176"/>
      <c r="J71" s="177">
        <f>J481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7"/>
      <c r="C72" s="168"/>
      <c r="D72" s="169" t="s">
        <v>108</v>
      </c>
      <c r="E72" s="170"/>
      <c r="F72" s="170"/>
      <c r="G72" s="170"/>
      <c r="H72" s="170"/>
      <c r="I72" s="170"/>
      <c r="J72" s="171">
        <f>J506</f>
        <v>0</v>
      </c>
      <c r="K72" s="168"/>
      <c r="L72" s="17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73"/>
      <c r="C73" s="174"/>
      <c r="D73" s="175" t="s">
        <v>109</v>
      </c>
      <c r="E73" s="176"/>
      <c r="F73" s="176"/>
      <c r="G73" s="176"/>
      <c r="H73" s="176"/>
      <c r="I73" s="176"/>
      <c r="J73" s="177">
        <f>J507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110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6.25" customHeight="1">
      <c r="A83" s="40"/>
      <c r="B83" s="41"/>
      <c r="C83" s="42"/>
      <c r="D83" s="42"/>
      <c r="E83" s="162" t="str">
        <f>E7</f>
        <v>Položkový rozpočet k odbornému posouzení poruch ETICS ZŠ Juventa, Milovice</v>
      </c>
      <c r="F83" s="34"/>
      <c r="G83" s="34"/>
      <c r="H83" s="34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90</v>
      </c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30" customHeight="1">
      <c r="A85" s="40"/>
      <c r="B85" s="41"/>
      <c r="C85" s="42"/>
      <c r="D85" s="42"/>
      <c r="E85" s="71" t="str">
        <f>E9</f>
        <v>VAR.1 - Varianta 1 – Celoplošná aplikace systému weber retec</v>
      </c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F12</f>
        <v>Komenského 578</v>
      </c>
      <c r="G87" s="42"/>
      <c r="H87" s="42"/>
      <c r="I87" s="34" t="s">
        <v>23</v>
      </c>
      <c r="J87" s="74" t="str">
        <f>IF(J12="","",J12)</f>
        <v>24. 10. 2024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E15</f>
        <v>PSK TUZAR s.r.o.</v>
      </c>
      <c r="G89" s="42"/>
      <c r="H89" s="42"/>
      <c r="I89" s="34" t="s">
        <v>33</v>
      </c>
      <c r="J89" s="38" t="str">
        <f>E21</f>
        <v>DEKPROJEKT s.r.o.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31</v>
      </c>
      <c r="D90" s="42"/>
      <c r="E90" s="42"/>
      <c r="F90" s="29" t="str">
        <f>IF(E18="","",E18)</f>
        <v>Vyplň údaj</v>
      </c>
      <c r="G90" s="42"/>
      <c r="H90" s="42"/>
      <c r="I90" s="34" t="s">
        <v>37</v>
      </c>
      <c r="J90" s="38" t="str">
        <f>E24</f>
        <v>DEKPROJEKT s.r.o.</v>
      </c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79"/>
      <c r="B92" s="180"/>
      <c r="C92" s="181" t="s">
        <v>111</v>
      </c>
      <c r="D92" s="182" t="s">
        <v>60</v>
      </c>
      <c r="E92" s="182" t="s">
        <v>56</v>
      </c>
      <c r="F92" s="182" t="s">
        <v>57</v>
      </c>
      <c r="G92" s="182" t="s">
        <v>112</v>
      </c>
      <c r="H92" s="182" t="s">
        <v>113</v>
      </c>
      <c r="I92" s="182" t="s">
        <v>114</v>
      </c>
      <c r="J92" s="182" t="s">
        <v>94</v>
      </c>
      <c r="K92" s="183" t="s">
        <v>115</v>
      </c>
      <c r="L92" s="184"/>
      <c r="M92" s="94" t="s">
        <v>19</v>
      </c>
      <c r="N92" s="95" t="s">
        <v>45</v>
      </c>
      <c r="O92" s="95" t="s">
        <v>116</v>
      </c>
      <c r="P92" s="95" t="s">
        <v>117</v>
      </c>
      <c r="Q92" s="95" t="s">
        <v>118</v>
      </c>
      <c r="R92" s="95" t="s">
        <v>119</v>
      </c>
      <c r="S92" s="95" t="s">
        <v>120</v>
      </c>
      <c r="T92" s="96" t="s">
        <v>121</v>
      </c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</row>
    <row r="93" s="2" customFormat="1" ht="22.8" customHeight="1">
      <c r="A93" s="40"/>
      <c r="B93" s="41"/>
      <c r="C93" s="101" t="s">
        <v>122</v>
      </c>
      <c r="D93" s="42"/>
      <c r="E93" s="42"/>
      <c r="F93" s="42"/>
      <c r="G93" s="42"/>
      <c r="H93" s="42"/>
      <c r="I93" s="42"/>
      <c r="J93" s="185">
        <f>BK93</f>
        <v>0</v>
      </c>
      <c r="K93" s="42"/>
      <c r="L93" s="46"/>
      <c r="M93" s="97"/>
      <c r="N93" s="186"/>
      <c r="O93" s="98"/>
      <c r="P93" s="187">
        <f>P94+P434+P506</f>
        <v>0</v>
      </c>
      <c r="Q93" s="98"/>
      <c r="R93" s="187">
        <f>R94+R434+R506</f>
        <v>7.7680531200000003</v>
      </c>
      <c r="S93" s="98"/>
      <c r="T93" s="188">
        <f>T94+T434+T506</f>
        <v>0.41964608000000003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74</v>
      </c>
      <c r="AU93" s="19" t="s">
        <v>95</v>
      </c>
      <c r="BK93" s="189">
        <f>BK94+BK434+BK506</f>
        <v>0</v>
      </c>
    </row>
    <row r="94" s="12" customFormat="1" ht="25.92" customHeight="1">
      <c r="A94" s="12"/>
      <c r="B94" s="190"/>
      <c r="C94" s="191"/>
      <c r="D94" s="192" t="s">
        <v>74</v>
      </c>
      <c r="E94" s="193" t="s">
        <v>123</v>
      </c>
      <c r="F94" s="193" t="s">
        <v>124</v>
      </c>
      <c r="G94" s="191"/>
      <c r="H94" s="191"/>
      <c r="I94" s="194"/>
      <c r="J94" s="195">
        <f>BK94</f>
        <v>0</v>
      </c>
      <c r="K94" s="191"/>
      <c r="L94" s="196"/>
      <c r="M94" s="197"/>
      <c r="N94" s="198"/>
      <c r="O94" s="198"/>
      <c r="P94" s="199">
        <f>P95+P370+P420+P431</f>
        <v>0</v>
      </c>
      <c r="Q94" s="198"/>
      <c r="R94" s="199">
        <f>R95+R370+R420+R431</f>
        <v>7.33197572</v>
      </c>
      <c r="S94" s="198"/>
      <c r="T94" s="200">
        <f>T95+T370+T420+T431</f>
        <v>0.023945880000000003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83</v>
      </c>
      <c r="AT94" s="202" t="s">
        <v>74</v>
      </c>
      <c r="AU94" s="202" t="s">
        <v>75</v>
      </c>
      <c r="AY94" s="201" t="s">
        <v>125</v>
      </c>
      <c r="BK94" s="203">
        <f>BK95+BK370+BK420+BK431</f>
        <v>0</v>
      </c>
    </row>
    <row r="95" s="12" customFormat="1" ht="22.8" customHeight="1">
      <c r="A95" s="12"/>
      <c r="B95" s="190"/>
      <c r="C95" s="191"/>
      <c r="D95" s="192" t="s">
        <v>74</v>
      </c>
      <c r="E95" s="204" t="s">
        <v>126</v>
      </c>
      <c r="F95" s="204" t="s">
        <v>127</v>
      </c>
      <c r="G95" s="191"/>
      <c r="H95" s="191"/>
      <c r="I95" s="194"/>
      <c r="J95" s="205">
        <f>BK95</f>
        <v>0</v>
      </c>
      <c r="K95" s="191"/>
      <c r="L95" s="196"/>
      <c r="M95" s="197"/>
      <c r="N95" s="198"/>
      <c r="O95" s="198"/>
      <c r="P95" s="199">
        <f>SUM(P96:P369)</f>
        <v>0</v>
      </c>
      <c r="Q95" s="198"/>
      <c r="R95" s="199">
        <f>SUM(R96:R369)</f>
        <v>7.33197572</v>
      </c>
      <c r="S95" s="198"/>
      <c r="T95" s="200">
        <f>SUM(T96:T369)</f>
        <v>0.023945880000000003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83</v>
      </c>
      <c r="AT95" s="202" t="s">
        <v>74</v>
      </c>
      <c r="AU95" s="202" t="s">
        <v>83</v>
      </c>
      <c r="AY95" s="201" t="s">
        <v>125</v>
      </c>
      <c r="BK95" s="203">
        <f>SUM(BK96:BK369)</f>
        <v>0</v>
      </c>
    </row>
    <row r="96" s="2" customFormat="1" ht="37.8" customHeight="1">
      <c r="A96" s="40"/>
      <c r="B96" s="41"/>
      <c r="C96" s="206" t="s">
        <v>83</v>
      </c>
      <c r="D96" s="206" t="s">
        <v>128</v>
      </c>
      <c r="E96" s="207" t="s">
        <v>129</v>
      </c>
      <c r="F96" s="208" t="s">
        <v>130</v>
      </c>
      <c r="G96" s="209" t="s">
        <v>131</v>
      </c>
      <c r="H96" s="210">
        <v>300</v>
      </c>
      <c r="I96" s="211"/>
      <c r="J96" s="212">
        <f>ROUND(I96*H96,2)</f>
        <v>0</v>
      </c>
      <c r="K96" s="208" t="s">
        <v>132</v>
      </c>
      <c r="L96" s="46"/>
      <c r="M96" s="213" t="s">
        <v>19</v>
      </c>
      <c r="N96" s="214" t="s">
        <v>46</v>
      </c>
      <c r="O96" s="86"/>
      <c r="P96" s="215">
        <f>O96*H96</f>
        <v>0</v>
      </c>
      <c r="Q96" s="215">
        <v>0.00038999999999999999</v>
      </c>
      <c r="R96" s="215">
        <f>Q96*H96</f>
        <v>0.11699999999999999</v>
      </c>
      <c r="S96" s="215">
        <v>6.0000000000000002E-05</v>
      </c>
      <c r="T96" s="216">
        <f>S96*H96</f>
        <v>0.018000000000000002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133</v>
      </c>
      <c r="AT96" s="217" t="s">
        <v>128</v>
      </c>
      <c r="AU96" s="217" t="s">
        <v>85</v>
      </c>
      <c r="AY96" s="19" t="s">
        <v>125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83</v>
      </c>
      <c r="BK96" s="218">
        <f>ROUND(I96*H96,2)</f>
        <v>0</v>
      </c>
      <c r="BL96" s="19" t="s">
        <v>133</v>
      </c>
      <c r="BM96" s="217" t="s">
        <v>134</v>
      </c>
    </row>
    <row r="97" s="2" customFormat="1">
      <c r="A97" s="40"/>
      <c r="B97" s="41"/>
      <c r="C97" s="42"/>
      <c r="D97" s="219" t="s">
        <v>135</v>
      </c>
      <c r="E97" s="42"/>
      <c r="F97" s="220" t="s">
        <v>136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135</v>
      </c>
      <c r="AU97" s="19" t="s">
        <v>85</v>
      </c>
    </row>
    <row r="98" s="13" customFormat="1">
      <c r="A98" s="13"/>
      <c r="B98" s="224"/>
      <c r="C98" s="225"/>
      <c r="D98" s="226" t="s">
        <v>137</v>
      </c>
      <c r="E98" s="227" t="s">
        <v>19</v>
      </c>
      <c r="F98" s="228" t="s">
        <v>138</v>
      </c>
      <c r="G98" s="225"/>
      <c r="H98" s="227" t="s">
        <v>19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137</v>
      </c>
      <c r="AU98" s="234" t="s">
        <v>85</v>
      </c>
      <c r="AV98" s="13" t="s">
        <v>83</v>
      </c>
      <c r="AW98" s="13" t="s">
        <v>36</v>
      </c>
      <c r="AX98" s="13" t="s">
        <v>75</v>
      </c>
      <c r="AY98" s="234" t="s">
        <v>125</v>
      </c>
    </row>
    <row r="99" s="14" customFormat="1">
      <c r="A99" s="14"/>
      <c r="B99" s="235"/>
      <c r="C99" s="236"/>
      <c r="D99" s="226" t="s">
        <v>137</v>
      </c>
      <c r="E99" s="237" t="s">
        <v>19</v>
      </c>
      <c r="F99" s="238" t="s">
        <v>139</v>
      </c>
      <c r="G99" s="236"/>
      <c r="H99" s="239">
        <v>150.53999999999999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137</v>
      </c>
      <c r="AU99" s="245" t="s">
        <v>85</v>
      </c>
      <c r="AV99" s="14" t="s">
        <v>85</v>
      </c>
      <c r="AW99" s="14" t="s">
        <v>36</v>
      </c>
      <c r="AX99" s="14" t="s">
        <v>75</v>
      </c>
      <c r="AY99" s="245" t="s">
        <v>125</v>
      </c>
    </row>
    <row r="100" s="13" customFormat="1">
      <c r="A100" s="13"/>
      <c r="B100" s="224"/>
      <c r="C100" s="225"/>
      <c r="D100" s="226" t="s">
        <v>137</v>
      </c>
      <c r="E100" s="227" t="s">
        <v>19</v>
      </c>
      <c r="F100" s="228" t="s">
        <v>140</v>
      </c>
      <c r="G100" s="225"/>
      <c r="H100" s="227" t="s">
        <v>19</v>
      </c>
      <c r="I100" s="229"/>
      <c r="J100" s="225"/>
      <c r="K100" s="225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137</v>
      </c>
      <c r="AU100" s="234" t="s">
        <v>85</v>
      </c>
      <c r="AV100" s="13" t="s">
        <v>83</v>
      </c>
      <c r="AW100" s="13" t="s">
        <v>36</v>
      </c>
      <c r="AX100" s="13" t="s">
        <v>75</v>
      </c>
      <c r="AY100" s="234" t="s">
        <v>125</v>
      </c>
    </row>
    <row r="101" s="14" customFormat="1">
      <c r="A101" s="14"/>
      <c r="B101" s="235"/>
      <c r="C101" s="236"/>
      <c r="D101" s="226" t="s">
        <v>137</v>
      </c>
      <c r="E101" s="237" t="s">
        <v>19</v>
      </c>
      <c r="F101" s="238" t="s">
        <v>141</v>
      </c>
      <c r="G101" s="236"/>
      <c r="H101" s="239">
        <v>137.91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137</v>
      </c>
      <c r="AU101" s="245" t="s">
        <v>85</v>
      </c>
      <c r="AV101" s="14" t="s">
        <v>85</v>
      </c>
      <c r="AW101" s="14" t="s">
        <v>36</v>
      </c>
      <c r="AX101" s="14" t="s">
        <v>75</v>
      </c>
      <c r="AY101" s="245" t="s">
        <v>125</v>
      </c>
    </row>
    <row r="102" s="13" customFormat="1">
      <c r="A102" s="13"/>
      <c r="B102" s="224"/>
      <c r="C102" s="225"/>
      <c r="D102" s="226" t="s">
        <v>137</v>
      </c>
      <c r="E102" s="227" t="s">
        <v>19</v>
      </c>
      <c r="F102" s="228" t="s">
        <v>142</v>
      </c>
      <c r="G102" s="225"/>
      <c r="H102" s="227" t="s">
        <v>19</v>
      </c>
      <c r="I102" s="229"/>
      <c r="J102" s="225"/>
      <c r="K102" s="225"/>
      <c r="L102" s="230"/>
      <c r="M102" s="231"/>
      <c r="N102" s="232"/>
      <c r="O102" s="232"/>
      <c r="P102" s="232"/>
      <c r="Q102" s="232"/>
      <c r="R102" s="232"/>
      <c r="S102" s="232"/>
      <c r="T102" s="23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4" t="s">
        <v>137</v>
      </c>
      <c r="AU102" s="234" t="s">
        <v>85</v>
      </c>
      <c r="AV102" s="13" t="s">
        <v>83</v>
      </c>
      <c r="AW102" s="13" t="s">
        <v>36</v>
      </c>
      <c r="AX102" s="13" t="s">
        <v>75</v>
      </c>
      <c r="AY102" s="234" t="s">
        <v>125</v>
      </c>
    </row>
    <row r="103" s="14" customFormat="1">
      <c r="A103" s="14"/>
      <c r="B103" s="235"/>
      <c r="C103" s="236"/>
      <c r="D103" s="226" t="s">
        <v>137</v>
      </c>
      <c r="E103" s="237" t="s">
        <v>19</v>
      </c>
      <c r="F103" s="238" t="s">
        <v>143</v>
      </c>
      <c r="G103" s="236"/>
      <c r="H103" s="239">
        <v>11.550000000000001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5" t="s">
        <v>137</v>
      </c>
      <c r="AU103" s="245" t="s">
        <v>85</v>
      </c>
      <c r="AV103" s="14" t="s">
        <v>85</v>
      </c>
      <c r="AW103" s="14" t="s">
        <v>36</v>
      </c>
      <c r="AX103" s="14" t="s">
        <v>75</v>
      </c>
      <c r="AY103" s="245" t="s">
        <v>125</v>
      </c>
    </row>
    <row r="104" s="15" customFormat="1">
      <c r="A104" s="15"/>
      <c r="B104" s="246"/>
      <c r="C104" s="247"/>
      <c r="D104" s="226" t="s">
        <v>137</v>
      </c>
      <c r="E104" s="248" t="s">
        <v>19</v>
      </c>
      <c r="F104" s="249" t="s">
        <v>144</v>
      </c>
      <c r="G104" s="247"/>
      <c r="H104" s="250">
        <v>300</v>
      </c>
      <c r="I104" s="251"/>
      <c r="J104" s="247"/>
      <c r="K104" s="247"/>
      <c r="L104" s="252"/>
      <c r="M104" s="253"/>
      <c r="N104" s="254"/>
      <c r="O104" s="254"/>
      <c r="P104" s="254"/>
      <c r="Q104" s="254"/>
      <c r="R104" s="254"/>
      <c r="S104" s="254"/>
      <c r="T104" s="25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6" t="s">
        <v>137</v>
      </c>
      <c r="AU104" s="256" t="s">
        <v>85</v>
      </c>
      <c r="AV104" s="15" t="s">
        <v>133</v>
      </c>
      <c r="AW104" s="15" t="s">
        <v>36</v>
      </c>
      <c r="AX104" s="15" t="s">
        <v>83</v>
      </c>
      <c r="AY104" s="256" t="s">
        <v>125</v>
      </c>
    </row>
    <row r="105" s="2" customFormat="1" ht="37.8" customHeight="1">
      <c r="A105" s="40"/>
      <c r="B105" s="41"/>
      <c r="C105" s="206" t="s">
        <v>85</v>
      </c>
      <c r="D105" s="206" t="s">
        <v>128</v>
      </c>
      <c r="E105" s="207" t="s">
        <v>145</v>
      </c>
      <c r="F105" s="208" t="s">
        <v>146</v>
      </c>
      <c r="G105" s="209" t="s">
        <v>131</v>
      </c>
      <c r="H105" s="210">
        <v>120</v>
      </c>
      <c r="I105" s="211"/>
      <c r="J105" s="212">
        <f>ROUND(I105*H105,2)</f>
        <v>0</v>
      </c>
      <c r="K105" s="208" t="s">
        <v>132</v>
      </c>
      <c r="L105" s="46"/>
      <c r="M105" s="213" t="s">
        <v>19</v>
      </c>
      <c r="N105" s="214" t="s">
        <v>46</v>
      </c>
      <c r="O105" s="86"/>
      <c r="P105" s="215">
        <f>O105*H105</f>
        <v>0</v>
      </c>
      <c r="Q105" s="215">
        <v>0.00038999999999999999</v>
      </c>
      <c r="R105" s="215">
        <f>Q105*H105</f>
        <v>0.046800000000000001</v>
      </c>
      <c r="S105" s="215">
        <v>1.0000000000000001E-05</v>
      </c>
      <c r="T105" s="216">
        <f>S105*H105</f>
        <v>0.0012000000000000001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133</v>
      </c>
      <c r="AT105" s="217" t="s">
        <v>128</v>
      </c>
      <c r="AU105" s="217" t="s">
        <v>85</v>
      </c>
      <c r="AY105" s="19" t="s">
        <v>125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83</v>
      </c>
      <c r="BK105" s="218">
        <f>ROUND(I105*H105,2)</f>
        <v>0</v>
      </c>
      <c r="BL105" s="19" t="s">
        <v>133</v>
      </c>
      <c r="BM105" s="217" t="s">
        <v>147</v>
      </c>
    </row>
    <row r="106" s="2" customFormat="1">
      <c r="A106" s="40"/>
      <c r="B106" s="41"/>
      <c r="C106" s="42"/>
      <c r="D106" s="219" t="s">
        <v>135</v>
      </c>
      <c r="E106" s="42"/>
      <c r="F106" s="220" t="s">
        <v>148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135</v>
      </c>
      <c r="AU106" s="19" t="s">
        <v>85</v>
      </c>
    </row>
    <row r="107" s="13" customFormat="1">
      <c r="A107" s="13"/>
      <c r="B107" s="224"/>
      <c r="C107" s="225"/>
      <c r="D107" s="226" t="s">
        <v>137</v>
      </c>
      <c r="E107" s="227" t="s">
        <v>19</v>
      </c>
      <c r="F107" s="228" t="s">
        <v>149</v>
      </c>
      <c r="G107" s="225"/>
      <c r="H107" s="227" t="s">
        <v>19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137</v>
      </c>
      <c r="AU107" s="234" t="s">
        <v>85</v>
      </c>
      <c r="AV107" s="13" t="s">
        <v>83</v>
      </c>
      <c r="AW107" s="13" t="s">
        <v>36</v>
      </c>
      <c r="AX107" s="13" t="s">
        <v>75</v>
      </c>
      <c r="AY107" s="234" t="s">
        <v>125</v>
      </c>
    </row>
    <row r="108" s="13" customFormat="1">
      <c r="A108" s="13"/>
      <c r="B108" s="224"/>
      <c r="C108" s="225"/>
      <c r="D108" s="226" t="s">
        <v>137</v>
      </c>
      <c r="E108" s="227" t="s">
        <v>19</v>
      </c>
      <c r="F108" s="228" t="s">
        <v>138</v>
      </c>
      <c r="G108" s="225"/>
      <c r="H108" s="227" t="s">
        <v>19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137</v>
      </c>
      <c r="AU108" s="234" t="s">
        <v>85</v>
      </c>
      <c r="AV108" s="13" t="s">
        <v>83</v>
      </c>
      <c r="AW108" s="13" t="s">
        <v>36</v>
      </c>
      <c r="AX108" s="13" t="s">
        <v>75</v>
      </c>
      <c r="AY108" s="234" t="s">
        <v>125</v>
      </c>
    </row>
    <row r="109" s="14" customFormat="1">
      <c r="A109" s="14"/>
      <c r="B109" s="235"/>
      <c r="C109" s="236"/>
      <c r="D109" s="226" t="s">
        <v>137</v>
      </c>
      <c r="E109" s="237" t="s">
        <v>19</v>
      </c>
      <c r="F109" s="238" t="s">
        <v>150</v>
      </c>
      <c r="G109" s="236"/>
      <c r="H109" s="239">
        <v>44.18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137</v>
      </c>
      <c r="AU109" s="245" t="s">
        <v>85</v>
      </c>
      <c r="AV109" s="14" t="s">
        <v>85</v>
      </c>
      <c r="AW109" s="14" t="s">
        <v>36</v>
      </c>
      <c r="AX109" s="14" t="s">
        <v>75</v>
      </c>
      <c r="AY109" s="245" t="s">
        <v>125</v>
      </c>
    </row>
    <row r="110" s="13" customFormat="1">
      <c r="A110" s="13"/>
      <c r="B110" s="224"/>
      <c r="C110" s="225"/>
      <c r="D110" s="226" t="s">
        <v>137</v>
      </c>
      <c r="E110" s="227" t="s">
        <v>19</v>
      </c>
      <c r="F110" s="228" t="s">
        <v>140</v>
      </c>
      <c r="G110" s="225"/>
      <c r="H110" s="227" t="s">
        <v>19</v>
      </c>
      <c r="I110" s="229"/>
      <c r="J110" s="225"/>
      <c r="K110" s="225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137</v>
      </c>
      <c r="AU110" s="234" t="s">
        <v>85</v>
      </c>
      <c r="AV110" s="13" t="s">
        <v>83</v>
      </c>
      <c r="AW110" s="13" t="s">
        <v>36</v>
      </c>
      <c r="AX110" s="13" t="s">
        <v>75</v>
      </c>
      <c r="AY110" s="234" t="s">
        <v>125</v>
      </c>
    </row>
    <row r="111" s="14" customFormat="1">
      <c r="A111" s="14"/>
      <c r="B111" s="235"/>
      <c r="C111" s="236"/>
      <c r="D111" s="226" t="s">
        <v>137</v>
      </c>
      <c r="E111" s="237" t="s">
        <v>19</v>
      </c>
      <c r="F111" s="238" t="s">
        <v>151</v>
      </c>
      <c r="G111" s="236"/>
      <c r="H111" s="239">
        <v>34.375999999999998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5" t="s">
        <v>137</v>
      </c>
      <c r="AU111" s="245" t="s">
        <v>85</v>
      </c>
      <c r="AV111" s="14" t="s">
        <v>85</v>
      </c>
      <c r="AW111" s="14" t="s">
        <v>36</v>
      </c>
      <c r="AX111" s="14" t="s">
        <v>75</v>
      </c>
      <c r="AY111" s="245" t="s">
        <v>125</v>
      </c>
    </row>
    <row r="112" s="13" customFormat="1">
      <c r="A112" s="13"/>
      <c r="B112" s="224"/>
      <c r="C112" s="225"/>
      <c r="D112" s="226" t="s">
        <v>137</v>
      </c>
      <c r="E112" s="227" t="s">
        <v>19</v>
      </c>
      <c r="F112" s="228" t="s">
        <v>152</v>
      </c>
      <c r="G112" s="225"/>
      <c r="H112" s="227" t="s">
        <v>19</v>
      </c>
      <c r="I112" s="229"/>
      <c r="J112" s="225"/>
      <c r="K112" s="225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137</v>
      </c>
      <c r="AU112" s="234" t="s">
        <v>85</v>
      </c>
      <c r="AV112" s="13" t="s">
        <v>83</v>
      </c>
      <c r="AW112" s="13" t="s">
        <v>36</v>
      </c>
      <c r="AX112" s="13" t="s">
        <v>75</v>
      </c>
      <c r="AY112" s="234" t="s">
        <v>125</v>
      </c>
    </row>
    <row r="113" s="13" customFormat="1">
      <c r="A113" s="13"/>
      <c r="B113" s="224"/>
      <c r="C113" s="225"/>
      <c r="D113" s="226" t="s">
        <v>137</v>
      </c>
      <c r="E113" s="227" t="s">
        <v>19</v>
      </c>
      <c r="F113" s="228" t="s">
        <v>138</v>
      </c>
      <c r="G113" s="225"/>
      <c r="H113" s="227" t="s">
        <v>19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137</v>
      </c>
      <c r="AU113" s="234" t="s">
        <v>85</v>
      </c>
      <c r="AV113" s="13" t="s">
        <v>83</v>
      </c>
      <c r="AW113" s="13" t="s">
        <v>36</v>
      </c>
      <c r="AX113" s="13" t="s">
        <v>75</v>
      </c>
      <c r="AY113" s="234" t="s">
        <v>125</v>
      </c>
    </row>
    <row r="114" s="14" customFormat="1">
      <c r="A114" s="14"/>
      <c r="B114" s="235"/>
      <c r="C114" s="236"/>
      <c r="D114" s="226" t="s">
        <v>137</v>
      </c>
      <c r="E114" s="237" t="s">
        <v>19</v>
      </c>
      <c r="F114" s="238" t="s">
        <v>153</v>
      </c>
      <c r="G114" s="236"/>
      <c r="H114" s="239">
        <v>18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137</v>
      </c>
      <c r="AU114" s="245" t="s">
        <v>85</v>
      </c>
      <c r="AV114" s="14" t="s">
        <v>85</v>
      </c>
      <c r="AW114" s="14" t="s">
        <v>36</v>
      </c>
      <c r="AX114" s="14" t="s">
        <v>75</v>
      </c>
      <c r="AY114" s="245" t="s">
        <v>125</v>
      </c>
    </row>
    <row r="115" s="13" customFormat="1">
      <c r="A115" s="13"/>
      <c r="B115" s="224"/>
      <c r="C115" s="225"/>
      <c r="D115" s="226" t="s">
        <v>137</v>
      </c>
      <c r="E115" s="227" t="s">
        <v>19</v>
      </c>
      <c r="F115" s="228" t="s">
        <v>140</v>
      </c>
      <c r="G115" s="225"/>
      <c r="H115" s="227" t="s">
        <v>19</v>
      </c>
      <c r="I115" s="229"/>
      <c r="J115" s="225"/>
      <c r="K115" s="225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137</v>
      </c>
      <c r="AU115" s="234" t="s">
        <v>85</v>
      </c>
      <c r="AV115" s="13" t="s">
        <v>83</v>
      </c>
      <c r="AW115" s="13" t="s">
        <v>36</v>
      </c>
      <c r="AX115" s="13" t="s">
        <v>75</v>
      </c>
      <c r="AY115" s="234" t="s">
        <v>125</v>
      </c>
    </row>
    <row r="116" s="14" customFormat="1">
      <c r="A116" s="14"/>
      <c r="B116" s="235"/>
      <c r="C116" s="236"/>
      <c r="D116" s="226" t="s">
        <v>137</v>
      </c>
      <c r="E116" s="237" t="s">
        <v>19</v>
      </c>
      <c r="F116" s="238" t="s">
        <v>154</v>
      </c>
      <c r="G116" s="236"/>
      <c r="H116" s="239">
        <v>20.213000000000001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5" t="s">
        <v>137</v>
      </c>
      <c r="AU116" s="245" t="s">
        <v>85</v>
      </c>
      <c r="AV116" s="14" t="s">
        <v>85</v>
      </c>
      <c r="AW116" s="14" t="s">
        <v>36</v>
      </c>
      <c r="AX116" s="14" t="s">
        <v>75</v>
      </c>
      <c r="AY116" s="245" t="s">
        <v>125</v>
      </c>
    </row>
    <row r="117" s="13" customFormat="1">
      <c r="A117" s="13"/>
      <c r="B117" s="224"/>
      <c r="C117" s="225"/>
      <c r="D117" s="226" t="s">
        <v>137</v>
      </c>
      <c r="E117" s="227" t="s">
        <v>19</v>
      </c>
      <c r="F117" s="228" t="s">
        <v>142</v>
      </c>
      <c r="G117" s="225"/>
      <c r="H117" s="227" t="s">
        <v>19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137</v>
      </c>
      <c r="AU117" s="234" t="s">
        <v>85</v>
      </c>
      <c r="AV117" s="13" t="s">
        <v>83</v>
      </c>
      <c r="AW117" s="13" t="s">
        <v>36</v>
      </c>
      <c r="AX117" s="13" t="s">
        <v>75</v>
      </c>
      <c r="AY117" s="234" t="s">
        <v>125</v>
      </c>
    </row>
    <row r="118" s="14" customFormat="1">
      <c r="A118" s="14"/>
      <c r="B118" s="235"/>
      <c r="C118" s="236"/>
      <c r="D118" s="226" t="s">
        <v>137</v>
      </c>
      <c r="E118" s="237" t="s">
        <v>19</v>
      </c>
      <c r="F118" s="238" t="s">
        <v>155</v>
      </c>
      <c r="G118" s="236"/>
      <c r="H118" s="239">
        <v>3.2309999999999999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5" t="s">
        <v>137</v>
      </c>
      <c r="AU118" s="245" t="s">
        <v>85</v>
      </c>
      <c r="AV118" s="14" t="s">
        <v>85</v>
      </c>
      <c r="AW118" s="14" t="s">
        <v>36</v>
      </c>
      <c r="AX118" s="14" t="s">
        <v>75</v>
      </c>
      <c r="AY118" s="245" t="s">
        <v>125</v>
      </c>
    </row>
    <row r="119" s="15" customFormat="1">
      <c r="A119" s="15"/>
      <c r="B119" s="246"/>
      <c r="C119" s="247"/>
      <c r="D119" s="226" t="s">
        <v>137</v>
      </c>
      <c r="E119" s="248" t="s">
        <v>19</v>
      </c>
      <c r="F119" s="249" t="s">
        <v>144</v>
      </c>
      <c r="G119" s="247"/>
      <c r="H119" s="250">
        <v>120</v>
      </c>
      <c r="I119" s="251"/>
      <c r="J119" s="247"/>
      <c r="K119" s="247"/>
      <c r="L119" s="252"/>
      <c r="M119" s="253"/>
      <c r="N119" s="254"/>
      <c r="O119" s="254"/>
      <c r="P119" s="254"/>
      <c r="Q119" s="254"/>
      <c r="R119" s="254"/>
      <c r="S119" s="254"/>
      <c r="T119" s="25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6" t="s">
        <v>137</v>
      </c>
      <c r="AU119" s="256" t="s">
        <v>85</v>
      </c>
      <c r="AV119" s="15" t="s">
        <v>133</v>
      </c>
      <c r="AW119" s="15" t="s">
        <v>36</v>
      </c>
      <c r="AX119" s="15" t="s">
        <v>83</v>
      </c>
      <c r="AY119" s="256" t="s">
        <v>125</v>
      </c>
    </row>
    <row r="120" s="2" customFormat="1" ht="37.8" customHeight="1">
      <c r="A120" s="40"/>
      <c r="B120" s="41"/>
      <c r="C120" s="206" t="s">
        <v>156</v>
      </c>
      <c r="D120" s="206" t="s">
        <v>128</v>
      </c>
      <c r="E120" s="207" t="s">
        <v>157</v>
      </c>
      <c r="F120" s="208" t="s">
        <v>158</v>
      </c>
      <c r="G120" s="209" t="s">
        <v>131</v>
      </c>
      <c r="H120" s="210">
        <v>474.58800000000002</v>
      </c>
      <c r="I120" s="211"/>
      <c r="J120" s="212">
        <f>ROUND(I120*H120,2)</f>
        <v>0</v>
      </c>
      <c r="K120" s="208" t="s">
        <v>132</v>
      </c>
      <c r="L120" s="46"/>
      <c r="M120" s="213" t="s">
        <v>19</v>
      </c>
      <c r="N120" s="214" t="s">
        <v>46</v>
      </c>
      <c r="O120" s="86"/>
      <c r="P120" s="215">
        <f>O120*H120</f>
        <v>0</v>
      </c>
      <c r="Q120" s="215">
        <v>0.00038999999999999999</v>
      </c>
      <c r="R120" s="215">
        <f>Q120*H120</f>
        <v>0.18508932</v>
      </c>
      <c r="S120" s="215">
        <v>1.0000000000000001E-05</v>
      </c>
      <c r="T120" s="216">
        <f>S120*H120</f>
        <v>0.0047458800000000009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133</v>
      </c>
      <c r="AT120" s="217" t="s">
        <v>128</v>
      </c>
      <c r="AU120" s="217" t="s">
        <v>85</v>
      </c>
      <c r="AY120" s="19" t="s">
        <v>125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83</v>
      </c>
      <c r="BK120" s="218">
        <f>ROUND(I120*H120,2)</f>
        <v>0</v>
      </c>
      <c r="BL120" s="19" t="s">
        <v>133</v>
      </c>
      <c r="BM120" s="217" t="s">
        <v>159</v>
      </c>
    </row>
    <row r="121" s="2" customFormat="1">
      <c r="A121" s="40"/>
      <c r="B121" s="41"/>
      <c r="C121" s="42"/>
      <c r="D121" s="219" t="s">
        <v>135</v>
      </c>
      <c r="E121" s="42"/>
      <c r="F121" s="220" t="s">
        <v>160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135</v>
      </c>
      <c r="AU121" s="19" t="s">
        <v>85</v>
      </c>
    </row>
    <row r="122" s="13" customFormat="1">
      <c r="A122" s="13"/>
      <c r="B122" s="224"/>
      <c r="C122" s="225"/>
      <c r="D122" s="226" t="s">
        <v>137</v>
      </c>
      <c r="E122" s="227" t="s">
        <v>19</v>
      </c>
      <c r="F122" s="228" t="s">
        <v>138</v>
      </c>
      <c r="G122" s="225"/>
      <c r="H122" s="227" t="s">
        <v>19</v>
      </c>
      <c r="I122" s="229"/>
      <c r="J122" s="225"/>
      <c r="K122" s="225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137</v>
      </c>
      <c r="AU122" s="234" t="s">
        <v>85</v>
      </c>
      <c r="AV122" s="13" t="s">
        <v>83</v>
      </c>
      <c r="AW122" s="13" t="s">
        <v>36</v>
      </c>
      <c r="AX122" s="13" t="s">
        <v>75</v>
      </c>
      <c r="AY122" s="234" t="s">
        <v>125</v>
      </c>
    </row>
    <row r="123" s="13" customFormat="1">
      <c r="A123" s="13"/>
      <c r="B123" s="224"/>
      <c r="C123" s="225"/>
      <c r="D123" s="226" t="s">
        <v>137</v>
      </c>
      <c r="E123" s="227" t="s">
        <v>19</v>
      </c>
      <c r="F123" s="228" t="s">
        <v>161</v>
      </c>
      <c r="G123" s="225"/>
      <c r="H123" s="227" t="s">
        <v>19</v>
      </c>
      <c r="I123" s="229"/>
      <c r="J123" s="225"/>
      <c r="K123" s="225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137</v>
      </c>
      <c r="AU123" s="234" t="s">
        <v>85</v>
      </c>
      <c r="AV123" s="13" t="s">
        <v>83</v>
      </c>
      <c r="AW123" s="13" t="s">
        <v>36</v>
      </c>
      <c r="AX123" s="13" t="s">
        <v>75</v>
      </c>
      <c r="AY123" s="234" t="s">
        <v>125</v>
      </c>
    </row>
    <row r="124" s="14" customFormat="1">
      <c r="A124" s="14"/>
      <c r="B124" s="235"/>
      <c r="C124" s="236"/>
      <c r="D124" s="226" t="s">
        <v>137</v>
      </c>
      <c r="E124" s="237" t="s">
        <v>19</v>
      </c>
      <c r="F124" s="238" t="s">
        <v>162</v>
      </c>
      <c r="G124" s="236"/>
      <c r="H124" s="239">
        <v>14.382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5" t="s">
        <v>137</v>
      </c>
      <c r="AU124" s="245" t="s">
        <v>85</v>
      </c>
      <c r="AV124" s="14" t="s">
        <v>85</v>
      </c>
      <c r="AW124" s="14" t="s">
        <v>36</v>
      </c>
      <c r="AX124" s="14" t="s">
        <v>75</v>
      </c>
      <c r="AY124" s="245" t="s">
        <v>125</v>
      </c>
    </row>
    <row r="125" s="13" customFormat="1">
      <c r="A125" s="13"/>
      <c r="B125" s="224"/>
      <c r="C125" s="225"/>
      <c r="D125" s="226" t="s">
        <v>137</v>
      </c>
      <c r="E125" s="227" t="s">
        <v>19</v>
      </c>
      <c r="F125" s="228" t="s">
        <v>163</v>
      </c>
      <c r="G125" s="225"/>
      <c r="H125" s="227" t="s">
        <v>19</v>
      </c>
      <c r="I125" s="229"/>
      <c r="J125" s="225"/>
      <c r="K125" s="225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137</v>
      </c>
      <c r="AU125" s="234" t="s">
        <v>85</v>
      </c>
      <c r="AV125" s="13" t="s">
        <v>83</v>
      </c>
      <c r="AW125" s="13" t="s">
        <v>36</v>
      </c>
      <c r="AX125" s="13" t="s">
        <v>75</v>
      </c>
      <c r="AY125" s="234" t="s">
        <v>125</v>
      </c>
    </row>
    <row r="126" s="14" customFormat="1">
      <c r="A126" s="14"/>
      <c r="B126" s="235"/>
      <c r="C126" s="236"/>
      <c r="D126" s="226" t="s">
        <v>137</v>
      </c>
      <c r="E126" s="237" t="s">
        <v>19</v>
      </c>
      <c r="F126" s="238" t="s">
        <v>164</v>
      </c>
      <c r="G126" s="236"/>
      <c r="H126" s="239">
        <v>1.6739999999999999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5" t="s">
        <v>137</v>
      </c>
      <c r="AU126" s="245" t="s">
        <v>85</v>
      </c>
      <c r="AV126" s="14" t="s">
        <v>85</v>
      </c>
      <c r="AW126" s="14" t="s">
        <v>36</v>
      </c>
      <c r="AX126" s="14" t="s">
        <v>75</v>
      </c>
      <c r="AY126" s="245" t="s">
        <v>125</v>
      </c>
    </row>
    <row r="127" s="14" customFormat="1">
      <c r="A127" s="14"/>
      <c r="B127" s="235"/>
      <c r="C127" s="236"/>
      <c r="D127" s="226" t="s">
        <v>137</v>
      </c>
      <c r="E127" s="237" t="s">
        <v>19</v>
      </c>
      <c r="F127" s="238" t="s">
        <v>165</v>
      </c>
      <c r="G127" s="236"/>
      <c r="H127" s="239">
        <v>14.220000000000001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5" t="s">
        <v>137</v>
      </c>
      <c r="AU127" s="245" t="s">
        <v>85</v>
      </c>
      <c r="AV127" s="14" t="s">
        <v>85</v>
      </c>
      <c r="AW127" s="14" t="s">
        <v>36</v>
      </c>
      <c r="AX127" s="14" t="s">
        <v>75</v>
      </c>
      <c r="AY127" s="245" t="s">
        <v>125</v>
      </c>
    </row>
    <row r="128" s="14" customFormat="1">
      <c r="A128" s="14"/>
      <c r="B128" s="235"/>
      <c r="C128" s="236"/>
      <c r="D128" s="226" t="s">
        <v>137</v>
      </c>
      <c r="E128" s="237" t="s">
        <v>19</v>
      </c>
      <c r="F128" s="238" t="s">
        <v>166</v>
      </c>
      <c r="G128" s="236"/>
      <c r="H128" s="239">
        <v>21.600000000000001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5" t="s">
        <v>137</v>
      </c>
      <c r="AU128" s="245" t="s">
        <v>85</v>
      </c>
      <c r="AV128" s="14" t="s">
        <v>85</v>
      </c>
      <c r="AW128" s="14" t="s">
        <v>36</v>
      </c>
      <c r="AX128" s="14" t="s">
        <v>75</v>
      </c>
      <c r="AY128" s="245" t="s">
        <v>125</v>
      </c>
    </row>
    <row r="129" s="14" customFormat="1">
      <c r="A129" s="14"/>
      <c r="B129" s="235"/>
      <c r="C129" s="236"/>
      <c r="D129" s="226" t="s">
        <v>137</v>
      </c>
      <c r="E129" s="237" t="s">
        <v>19</v>
      </c>
      <c r="F129" s="238" t="s">
        <v>167</v>
      </c>
      <c r="G129" s="236"/>
      <c r="H129" s="239">
        <v>166.31999999999999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5" t="s">
        <v>137</v>
      </c>
      <c r="AU129" s="245" t="s">
        <v>85</v>
      </c>
      <c r="AV129" s="14" t="s">
        <v>85</v>
      </c>
      <c r="AW129" s="14" t="s">
        <v>36</v>
      </c>
      <c r="AX129" s="14" t="s">
        <v>75</v>
      </c>
      <c r="AY129" s="245" t="s">
        <v>125</v>
      </c>
    </row>
    <row r="130" s="13" customFormat="1">
      <c r="A130" s="13"/>
      <c r="B130" s="224"/>
      <c r="C130" s="225"/>
      <c r="D130" s="226" t="s">
        <v>137</v>
      </c>
      <c r="E130" s="227" t="s">
        <v>19</v>
      </c>
      <c r="F130" s="228" t="s">
        <v>140</v>
      </c>
      <c r="G130" s="225"/>
      <c r="H130" s="227" t="s">
        <v>19</v>
      </c>
      <c r="I130" s="229"/>
      <c r="J130" s="225"/>
      <c r="K130" s="225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137</v>
      </c>
      <c r="AU130" s="234" t="s">
        <v>85</v>
      </c>
      <c r="AV130" s="13" t="s">
        <v>83</v>
      </c>
      <c r="AW130" s="13" t="s">
        <v>36</v>
      </c>
      <c r="AX130" s="13" t="s">
        <v>75</v>
      </c>
      <c r="AY130" s="234" t="s">
        <v>125</v>
      </c>
    </row>
    <row r="131" s="13" customFormat="1">
      <c r="A131" s="13"/>
      <c r="B131" s="224"/>
      <c r="C131" s="225"/>
      <c r="D131" s="226" t="s">
        <v>137</v>
      </c>
      <c r="E131" s="227" t="s">
        <v>19</v>
      </c>
      <c r="F131" s="228" t="s">
        <v>161</v>
      </c>
      <c r="G131" s="225"/>
      <c r="H131" s="227" t="s">
        <v>19</v>
      </c>
      <c r="I131" s="229"/>
      <c r="J131" s="225"/>
      <c r="K131" s="225"/>
      <c r="L131" s="230"/>
      <c r="M131" s="231"/>
      <c r="N131" s="232"/>
      <c r="O131" s="232"/>
      <c r="P131" s="232"/>
      <c r="Q131" s="232"/>
      <c r="R131" s="232"/>
      <c r="S131" s="232"/>
      <c r="T131" s="23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4" t="s">
        <v>137</v>
      </c>
      <c r="AU131" s="234" t="s">
        <v>85</v>
      </c>
      <c r="AV131" s="13" t="s">
        <v>83</v>
      </c>
      <c r="AW131" s="13" t="s">
        <v>36</v>
      </c>
      <c r="AX131" s="13" t="s">
        <v>75</v>
      </c>
      <c r="AY131" s="234" t="s">
        <v>125</v>
      </c>
    </row>
    <row r="132" s="14" customFormat="1">
      <c r="A132" s="14"/>
      <c r="B132" s="235"/>
      <c r="C132" s="236"/>
      <c r="D132" s="226" t="s">
        <v>137</v>
      </c>
      <c r="E132" s="237" t="s">
        <v>19</v>
      </c>
      <c r="F132" s="238" t="s">
        <v>168</v>
      </c>
      <c r="G132" s="236"/>
      <c r="H132" s="239">
        <v>6.0060000000000002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5" t="s">
        <v>137</v>
      </c>
      <c r="AU132" s="245" t="s">
        <v>85</v>
      </c>
      <c r="AV132" s="14" t="s">
        <v>85</v>
      </c>
      <c r="AW132" s="14" t="s">
        <v>36</v>
      </c>
      <c r="AX132" s="14" t="s">
        <v>75</v>
      </c>
      <c r="AY132" s="245" t="s">
        <v>125</v>
      </c>
    </row>
    <row r="133" s="14" customFormat="1">
      <c r="A133" s="14"/>
      <c r="B133" s="235"/>
      <c r="C133" s="236"/>
      <c r="D133" s="226" t="s">
        <v>137</v>
      </c>
      <c r="E133" s="237" t="s">
        <v>19</v>
      </c>
      <c r="F133" s="238" t="s">
        <v>169</v>
      </c>
      <c r="G133" s="236"/>
      <c r="H133" s="239">
        <v>3.3479999999999999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5" t="s">
        <v>137</v>
      </c>
      <c r="AU133" s="245" t="s">
        <v>85</v>
      </c>
      <c r="AV133" s="14" t="s">
        <v>85</v>
      </c>
      <c r="AW133" s="14" t="s">
        <v>36</v>
      </c>
      <c r="AX133" s="14" t="s">
        <v>75</v>
      </c>
      <c r="AY133" s="245" t="s">
        <v>125</v>
      </c>
    </row>
    <row r="134" s="13" customFormat="1">
      <c r="A134" s="13"/>
      <c r="B134" s="224"/>
      <c r="C134" s="225"/>
      <c r="D134" s="226" t="s">
        <v>137</v>
      </c>
      <c r="E134" s="227" t="s">
        <v>19</v>
      </c>
      <c r="F134" s="228" t="s">
        <v>163</v>
      </c>
      <c r="G134" s="225"/>
      <c r="H134" s="227" t="s">
        <v>19</v>
      </c>
      <c r="I134" s="229"/>
      <c r="J134" s="225"/>
      <c r="K134" s="225"/>
      <c r="L134" s="230"/>
      <c r="M134" s="231"/>
      <c r="N134" s="232"/>
      <c r="O134" s="232"/>
      <c r="P134" s="232"/>
      <c r="Q134" s="232"/>
      <c r="R134" s="232"/>
      <c r="S134" s="232"/>
      <c r="T134" s="23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137</v>
      </c>
      <c r="AU134" s="234" t="s">
        <v>85</v>
      </c>
      <c r="AV134" s="13" t="s">
        <v>83</v>
      </c>
      <c r="AW134" s="13" t="s">
        <v>36</v>
      </c>
      <c r="AX134" s="13" t="s">
        <v>75</v>
      </c>
      <c r="AY134" s="234" t="s">
        <v>125</v>
      </c>
    </row>
    <row r="135" s="14" customFormat="1">
      <c r="A135" s="14"/>
      <c r="B135" s="235"/>
      <c r="C135" s="236"/>
      <c r="D135" s="226" t="s">
        <v>137</v>
      </c>
      <c r="E135" s="237" t="s">
        <v>19</v>
      </c>
      <c r="F135" s="238" t="s">
        <v>170</v>
      </c>
      <c r="G135" s="236"/>
      <c r="H135" s="239">
        <v>210.21000000000001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5" t="s">
        <v>137</v>
      </c>
      <c r="AU135" s="245" t="s">
        <v>85</v>
      </c>
      <c r="AV135" s="14" t="s">
        <v>85</v>
      </c>
      <c r="AW135" s="14" t="s">
        <v>36</v>
      </c>
      <c r="AX135" s="14" t="s">
        <v>75</v>
      </c>
      <c r="AY135" s="245" t="s">
        <v>125</v>
      </c>
    </row>
    <row r="136" s="14" customFormat="1">
      <c r="A136" s="14"/>
      <c r="B136" s="235"/>
      <c r="C136" s="236"/>
      <c r="D136" s="226" t="s">
        <v>137</v>
      </c>
      <c r="E136" s="237" t="s">
        <v>19</v>
      </c>
      <c r="F136" s="238" t="s">
        <v>171</v>
      </c>
      <c r="G136" s="236"/>
      <c r="H136" s="239">
        <v>36.828000000000003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137</v>
      </c>
      <c r="AU136" s="245" t="s">
        <v>85</v>
      </c>
      <c r="AV136" s="14" t="s">
        <v>85</v>
      </c>
      <c r="AW136" s="14" t="s">
        <v>36</v>
      </c>
      <c r="AX136" s="14" t="s">
        <v>75</v>
      </c>
      <c r="AY136" s="245" t="s">
        <v>125</v>
      </c>
    </row>
    <row r="137" s="15" customFormat="1">
      <c r="A137" s="15"/>
      <c r="B137" s="246"/>
      <c r="C137" s="247"/>
      <c r="D137" s="226" t="s">
        <v>137</v>
      </c>
      <c r="E137" s="248" t="s">
        <v>19</v>
      </c>
      <c r="F137" s="249" t="s">
        <v>144</v>
      </c>
      <c r="G137" s="247"/>
      <c r="H137" s="250">
        <v>474.58799999999997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6" t="s">
        <v>137</v>
      </c>
      <c r="AU137" s="256" t="s">
        <v>85</v>
      </c>
      <c r="AV137" s="15" t="s">
        <v>133</v>
      </c>
      <c r="AW137" s="15" t="s">
        <v>36</v>
      </c>
      <c r="AX137" s="15" t="s">
        <v>83</v>
      </c>
      <c r="AY137" s="256" t="s">
        <v>125</v>
      </c>
    </row>
    <row r="138" s="2" customFormat="1" ht="24.15" customHeight="1">
      <c r="A138" s="40"/>
      <c r="B138" s="41"/>
      <c r="C138" s="206" t="s">
        <v>133</v>
      </c>
      <c r="D138" s="206" t="s">
        <v>128</v>
      </c>
      <c r="E138" s="207" t="s">
        <v>172</v>
      </c>
      <c r="F138" s="208" t="s">
        <v>173</v>
      </c>
      <c r="G138" s="209" t="s">
        <v>131</v>
      </c>
      <c r="H138" s="210">
        <v>853.04899999999998</v>
      </c>
      <c r="I138" s="211"/>
      <c r="J138" s="212">
        <f>ROUND(I138*H138,2)</f>
        <v>0</v>
      </c>
      <c r="K138" s="208" t="s">
        <v>132</v>
      </c>
      <c r="L138" s="46"/>
      <c r="M138" s="213" t="s">
        <v>19</v>
      </c>
      <c r="N138" s="214" t="s">
        <v>46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133</v>
      </c>
      <c r="AT138" s="217" t="s">
        <v>128</v>
      </c>
      <c r="AU138" s="217" t="s">
        <v>85</v>
      </c>
      <c r="AY138" s="19" t="s">
        <v>125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83</v>
      </c>
      <c r="BK138" s="218">
        <f>ROUND(I138*H138,2)</f>
        <v>0</v>
      </c>
      <c r="BL138" s="19" t="s">
        <v>133</v>
      </c>
      <c r="BM138" s="217" t="s">
        <v>174</v>
      </c>
    </row>
    <row r="139" s="2" customFormat="1">
      <c r="A139" s="40"/>
      <c r="B139" s="41"/>
      <c r="C139" s="42"/>
      <c r="D139" s="219" t="s">
        <v>135</v>
      </c>
      <c r="E139" s="42"/>
      <c r="F139" s="220" t="s">
        <v>175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135</v>
      </c>
      <c r="AU139" s="19" t="s">
        <v>85</v>
      </c>
    </row>
    <row r="140" s="13" customFormat="1">
      <c r="A140" s="13"/>
      <c r="B140" s="224"/>
      <c r="C140" s="225"/>
      <c r="D140" s="226" t="s">
        <v>137</v>
      </c>
      <c r="E140" s="227" t="s">
        <v>19</v>
      </c>
      <c r="F140" s="228" t="s">
        <v>176</v>
      </c>
      <c r="G140" s="225"/>
      <c r="H140" s="227" t="s">
        <v>19</v>
      </c>
      <c r="I140" s="229"/>
      <c r="J140" s="225"/>
      <c r="K140" s="225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137</v>
      </c>
      <c r="AU140" s="234" t="s">
        <v>85</v>
      </c>
      <c r="AV140" s="13" t="s">
        <v>83</v>
      </c>
      <c r="AW140" s="13" t="s">
        <v>36</v>
      </c>
      <c r="AX140" s="13" t="s">
        <v>75</v>
      </c>
      <c r="AY140" s="234" t="s">
        <v>125</v>
      </c>
    </row>
    <row r="141" s="14" customFormat="1">
      <c r="A141" s="14"/>
      <c r="B141" s="235"/>
      <c r="C141" s="236"/>
      <c r="D141" s="226" t="s">
        <v>137</v>
      </c>
      <c r="E141" s="237" t="s">
        <v>19</v>
      </c>
      <c r="F141" s="238" t="s">
        <v>177</v>
      </c>
      <c r="G141" s="236"/>
      <c r="H141" s="239">
        <v>773.30799999999999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5" t="s">
        <v>137</v>
      </c>
      <c r="AU141" s="245" t="s">
        <v>85</v>
      </c>
      <c r="AV141" s="14" t="s">
        <v>85</v>
      </c>
      <c r="AW141" s="14" t="s">
        <v>36</v>
      </c>
      <c r="AX141" s="14" t="s">
        <v>75</v>
      </c>
      <c r="AY141" s="245" t="s">
        <v>125</v>
      </c>
    </row>
    <row r="142" s="13" customFormat="1">
      <c r="A142" s="13"/>
      <c r="B142" s="224"/>
      <c r="C142" s="225"/>
      <c r="D142" s="226" t="s">
        <v>137</v>
      </c>
      <c r="E142" s="227" t="s">
        <v>19</v>
      </c>
      <c r="F142" s="228" t="s">
        <v>178</v>
      </c>
      <c r="G142" s="225"/>
      <c r="H142" s="227" t="s">
        <v>19</v>
      </c>
      <c r="I142" s="229"/>
      <c r="J142" s="225"/>
      <c r="K142" s="225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137</v>
      </c>
      <c r="AU142" s="234" t="s">
        <v>85</v>
      </c>
      <c r="AV142" s="13" t="s">
        <v>83</v>
      </c>
      <c r="AW142" s="13" t="s">
        <v>36</v>
      </c>
      <c r="AX142" s="13" t="s">
        <v>75</v>
      </c>
      <c r="AY142" s="234" t="s">
        <v>125</v>
      </c>
    </row>
    <row r="143" s="14" customFormat="1">
      <c r="A143" s="14"/>
      <c r="B143" s="235"/>
      <c r="C143" s="236"/>
      <c r="D143" s="226" t="s">
        <v>137</v>
      </c>
      <c r="E143" s="237" t="s">
        <v>19</v>
      </c>
      <c r="F143" s="238" t="s">
        <v>179</v>
      </c>
      <c r="G143" s="236"/>
      <c r="H143" s="239">
        <v>74.131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5" t="s">
        <v>137</v>
      </c>
      <c r="AU143" s="245" t="s">
        <v>85</v>
      </c>
      <c r="AV143" s="14" t="s">
        <v>85</v>
      </c>
      <c r="AW143" s="14" t="s">
        <v>36</v>
      </c>
      <c r="AX143" s="14" t="s">
        <v>75</v>
      </c>
      <c r="AY143" s="245" t="s">
        <v>125</v>
      </c>
    </row>
    <row r="144" s="13" customFormat="1">
      <c r="A144" s="13"/>
      <c r="B144" s="224"/>
      <c r="C144" s="225"/>
      <c r="D144" s="226" t="s">
        <v>137</v>
      </c>
      <c r="E144" s="227" t="s">
        <v>19</v>
      </c>
      <c r="F144" s="228" t="s">
        <v>180</v>
      </c>
      <c r="G144" s="225"/>
      <c r="H144" s="227" t="s">
        <v>19</v>
      </c>
      <c r="I144" s="229"/>
      <c r="J144" s="225"/>
      <c r="K144" s="225"/>
      <c r="L144" s="230"/>
      <c r="M144" s="231"/>
      <c r="N144" s="232"/>
      <c r="O144" s="232"/>
      <c r="P144" s="232"/>
      <c r="Q144" s="232"/>
      <c r="R144" s="232"/>
      <c r="S144" s="232"/>
      <c r="T144" s="23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4" t="s">
        <v>137</v>
      </c>
      <c r="AU144" s="234" t="s">
        <v>85</v>
      </c>
      <c r="AV144" s="13" t="s">
        <v>83</v>
      </c>
      <c r="AW144" s="13" t="s">
        <v>36</v>
      </c>
      <c r="AX144" s="13" t="s">
        <v>75</v>
      </c>
      <c r="AY144" s="234" t="s">
        <v>125</v>
      </c>
    </row>
    <row r="145" s="14" customFormat="1">
      <c r="A145" s="14"/>
      <c r="B145" s="235"/>
      <c r="C145" s="236"/>
      <c r="D145" s="226" t="s">
        <v>137</v>
      </c>
      <c r="E145" s="237" t="s">
        <v>19</v>
      </c>
      <c r="F145" s="238" t="s">
        <v>181</v>
      </c>
      <c r="G145" s="236"/>
      <c r="H145" s="239">
        <v>5.6100000000000003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5" t="s">
        <v>137</v>
      </c>
      <c r="AU145" s="245" t="s">
        <v>85</v>
      </c>
      <c r="AV145" s="14" t="s">
        <v>85</v>
      </c>
      <c r="AW145" s="14" t="s">
        <v>36</v>
      </c>
      <c r="AX145" s="14" t="s">
        <v>75</v>
      </c>
      <c r="AY145" s="245" t="s">
        <v>125</v>
      </c>
    </row>
    <row r="146" s="15" customFormat="1">
      <c r="A146" s="15"/>
      <c r="B146" s="246"/>
      <c r="C146" s="247"/>
      <c r="D146" s="226" t="s">
        <v>137</v>
      </c>
      <c r="E146" s="248" t="s">
        <v>19</v>
      </c>
      <c r="F146" s="249" t="s">
        <v>144</v>
      </c>
      <c r="G146" s="247"/>
      <c r="H146" s="250">
        <v>853.04899999999998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6" t="s">
        <v>137</v>
      </c>
      <c r="AU146" s="256" t="s">
        <v>85</v>
      </c>
      <c r="AV146" s="15" t="s">
        <v>133</v>
      </c>
      <c r="AW146" s="15" t="s">
        <v>36</v>
      </c>
      <c r="AX146" s="15" t="s">
        <v>83</v>
      </c>
      <c r="AY146" s="256" t="s">
        <v>125</v>
      </c>
    </row>
    <row r="147" s="2" customFormat="1" ht="24.15" customHeight="1">
      <c r="A147" s="40"/>
      <c r="B147" s="41"/>
      <c r="C147" s="206" t="s">
        <v>182</v>
      </c>
      <c r="D147" s="206" t="s">
        <v>128</v>
      </c>
      <c r="E147" s="207" t="s">
        <v>183</v>
      </c>
      <c r="F147" s="208" t="s">
        <v>184</v>
      </c>
      <c r="G147" s="209" t="s">
        <v>131</v>
      </c>
      <c r="H147" s="210">
        <v>773.30799999999999</v>
      </c>
      <c r="I147" s="211"/>
      <c r="J147" s="212">
        <f>ROUND(I147*H147,2)</f>
        <v>0</v>
      </c>
      <c r="K147" s="208" t="s">
        <v>132</v>
      </c>
      <c r="L147" s="46"/>
      <c r="M147" s="213" t="s">
        <v>19</v>
      </c>
      <c r="N147" s="214" t="s">
        <v>46</v>
      </c>
      <c r="O147" s="86"/>
      <c r="P147" s="215">
        <f>O147*H147</f>
        <v>0</v>
      </c>
      <c r="Q147" s="215">
        <v>0.00025999999999999998</v>
      </c>
      <c r="R147" s="215">
        <f>Q147*H147</f>
        <v>0.20106007999999997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133</v>
      </c>
      <c r="AT147" s="217" t="s">
        <v>128</v>
      </c>
      <c r="AU147" s="217" t="s">
        <v>85</v>
      </c>
      <c r="AY147" s="19" t="s">
        <v>125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83</v>
      </c>
      <c r="BK147" s="218">
        <f>ROUND(I147*H147,2)</f>
        <v>0</v>
      </c>
      <c r="BL147" s="19" t="s">
        <v>133</v>
      </c>
      <c r="BM147" s="217" t="s">
        <v>185</v>
      </c>
    </row>
    <row r="148" s="2" customFormat="1">
      <c r="A148" s="40"/>
      <c r="B148" s="41"/>
      <c r="C148" s="42"/>
      <c r="D148" s="219" t="s">
        <v>135</v>
      </c>
      <c r="E148" s="42"/>
      <c r="F148" s="220" t="s">
        <v>186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135</v>
      </c>
      <c r="AU148" s="19" t="s">
        <v>85</v>
      </c>
    </row>
    <row r="149" s="2" customFormat="1" ht="37.8" customHeight="1">
      <c r="A149" s="40"/>
      <c r="B149" s="41"/>
      <c r="C149" s="206" t="s">
        <v>126</v>
      </c>
      <c r="D149" s="206" t="s">
        <v>128</v>
      </c>
      <c r="E149" s="207" t="s">
        <v>187</v>
      </c>
      <c r="F149" s="208" t="s">
        <v>188</v>
      </c>
      <c r="G149" s="209" t="s">
        <v>131</v>
      </c>
      <c r="H149" s="210">
        <v>773.30799999999999</v>
      </c>
      <c r="I149" s="211"/>
      <c r="J149" s="212">
        <f>ROUND(I149*H149,2)</f>
        <v>0</v>
      </c>
      <c r="K149" s="208" t="s">
        <v>19</v>
      </c>
      <c r="L149" s="46"/>
      <c r="M149" s="213" t="s">
        <v>19</v>
      </c>
      <c r="N149" s="214" t="s">
        <v>46</v>
      </c>
      <c r="O149" s="86"/>
      <c r="P149" s="215">
        <f>O149*H149</f>
        <v>0</v>
      </c>
      <c r="Q149" s="215">
        <v>0.0043800000000000002</v>
      </c>
      <c r="R149" s="215">
        <f>Q149*H149</f>
        <v>3.3870890400000002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133</v>
      </c>
      <c r="AT149" s="217" t="s">
        <v>128</v>
      </c>
      <c r="AU149" s="217" t="s">
        <v>85</v>
      </c>
      <c r="AY149" s="19" t="s">
        <v>125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83</v>
      </c>
      <c r="BK149" s="218">
        <f>ROUND(I149*H149,2)</f>
        <v>0</v>
      </c>
      <c r="BL149" s="19" t="s">
        <v>133</v>
      </c>
      <c r="BM149" s="217" t="s">
        <v>189</v>
      </c>
    </row>
    <row r="150" s="2" customFormat="1" ht="37.8" customHeight="1">
      <c r="A150" s="40"/>
      <c r="B150" s="41"/>
      <c r="C150" s="206" t="s">
        <v>190</v>
      </c>
      <c r="D150" s="206" t="s">
        <v>128</v>
      </c>
      <c r="E150" s="207" t="s">
        <v>191</v>
      </c>
      <c r="F150" s="208" t="s">
        <v>192</v>
      </c>
      <c r="G150" s="209" t="s">
        <v>193</v>
      </c>
      <c r="H150" s="210">
        <v>3100</v>
      </c>
      <c r="I150" s="211"/>
      <c r="J150" s="212">
        <f>ROUND(I150*H150,2)</f>
        <v>0</v>
      </c>
      <c r="K150" s="208" t="s">
        <v>132</v>
      </c>
      <c r="L150" s="46"/>
      <c r="M150" s="213" t="s">
        <v>19</v>
      </c>
      <c r="N150" s="214" t="s">
        <v>46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133</v>
      </c>
      <c r="AT150" s="217" t="s">
        <v>128</v>
      </c>
      <c r="AU150" s="217" t="s">
        <v>85</v>
      </c>
      <c r="AY150" s="19" t="s">
        <v>125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83</v>
      </c>
      <c r="BK150" s="218">
        <f>ROUND(I150*H150,2)</f>
        <v>0</v>
      </c>
      <c r="BL150" s="19" t="s">
        <v>133</v>
      </c>
      <c r="BM150" s="217" t="s">
        <v>194</v>
      </c>
    </row>
    <row r="151" s="2" customFormat="1">
      <c r="A151" s="40"/>
      <c r="B151" s="41"/>
      <c r="C151" s="42"/>
      <c r="D151" s="219" t="s">
        <v>135</v>
      </c>
      <c r="E151" s="42"/>
      <c r="F151" s="220" t="s">
        <v>195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135</v>
      </c>
      <c r="AU151" s="19" t="s">
        <v>85</v>
      </c>
    </row>
    <row r="152" s="13" customFormat="1">
      <c r="A152" s="13"/>
      <c r="B152" s="224"/>
      <c r="C152" s="225"/>
      <c r="D152" s="226" t="s">
        <v>137</v>
      </c>
      <c r="E152" s="227" t="s">
        <v>19</v>
      </c>
      <c r="F152" s="228" t="s">
        <v>196</v>
      </c>
      <c r="G152" s="225"/>
      <c r="H152" s="227" t="s">
        <v>19</v>
      </c>
      <c r="I152" s="229"/>
      <c r="J152" s="225"/>
      <c r="K152" s="225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137</v>
      </c>
      <c r="AU152" s="234" t="s">
        <v>85</v>
      </c>
      <c r="AV152" s="13" t="s">
        <v>83</v>
      </c>
      <c r="AW152" s="13" t="s">
        <v>36</v>
      </c>
      <c r="AX152" s="13" t="s">
        <v>75</v>
      </c>
      <c r="AY152" s="234" t="s">
        <v>125</v>
      </c>
    </row>
    <row r="153" s="14" customFormat="1">
      <c r="A153" s="14"/>
      <c r="B153" s="235"/>
      <c r="C153" s="236"/>
      <c r="D153" s="226" t="s">
        <v>137</v>
      </c>
      <c r="E153" s="237" t="s">
        <v>19</v>
      </c>
      <c r="F153" s="238" t="s">
        <v>197</v>
      </c>
      <c r="G153" s="236"/>
      <c r="H153" s="239">
        <v>3093.232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5" t="s">
        <v>137</v>
      </c>
      <c r="AU153" s="245" t="s">
        <v>85</v>
      </c>
      <c r="AV153" s="14" t="s">
        <v>85</v>
      </c>
      <c r="AW153" s="14" t="s">
        <v>36</v>
      </c>
      <c r="AX153" s="14" t="s">
        <v>75</v>
      </c>
      <c r="AY153" s="245" t="s">
        <v>125</v>
      </c>
    </row>
    <row r="154" s="13" customFormat="1">
      <c r="A154" s="13"/>
      <c r="B154" s="224"/>
      <c r="C154" s="225"/>
      <c r="D154" s="226" t="s">
        <v>137</v>
      </c>
      <c r="E154" s="227" t="s">
        <v>19</v>
      </c>
      <c r="F154" s="228" t="s">
        <v>142</v>
      </c>
      <c r="G154" s="225"/>
      <c r="H154" s="227" t="s">
        <v>19</v>
      </c>
      <c r="I154" s="229"/>
      <c r="J154" s="225"/>
      <c r="K154" s="225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137</v>
      </c>
      <c r="AU154" s="234" t="s">
        <v>85</v>
      </c>
      <c r="AV154" s="13" t="s">
        <v>83</v>
      </c>
      <c r="AW154" s="13" t="s">
        <v>36</v>
      </c>
      <c r="AX154" s="13" t="s">
        <v>75</v>
      </c>
      <c r="AY154" s="234" t="s">
        <v>125</v>
      </c>
    </row>
    <row r="155" s="14" customFormat="1">
      <c r="A155" s="14"/>
      <c r="B155" s="235"/>
      <c r="C155" s="236"/>
      <c r="D155" s="226" t="s">
        <v>137</v>
      </c>
      <c r="E155" s="237" t="s">
        <v>19</v>
      </c>
      <c r="F155" s="238" t="s">
        <v>198</v>
      </c>
      <c r="G155" s="236"/>
      <c r="H155" s="239">
        <v>6.7679999999999998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5" t="s">
        <v>137</v>
      </c>
      <c r="AU155" s="245" t="s">
        <v>85</v>
      </c>
      <c r="AV155" s="14" t="s">
        <v>85</v>
      </c>
      <c r="AW155" s="14" t="s">
        <v>36</v>
      </c>
      <c r="AX155" s="14" t="s">
        <v>75</v>
      </c>
      <c r="AY155" s="245" t="s">
        <v>125</v>
      </c>
    </row>
    <row r="156" s="15" customFormat="1">
      <c r="A156" s="15"/>
      <c r="B156" s="246"/>
      <c r="C156" s="247"/>
      <c r="D156" s="226" t="s">
        <v>137</v>
      </c>
      <c r="E156" s="248" t="s">
        <v>19</v>
      </c>
      <c r="F156" s="249" t="s">
        <v>144</v>
      </c>
      <c r="G156" s="247"/>
      <c r="H156" s="250">
        <v>3100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6" t="s">
        <v>137</v>
      </c>
      <c r="AU156" s="256" t="s">
        <v>85</v>
      </c>
      <c r="AV156" s="15" t="s">
        <v>133</v>
      </c>
      <c r="AW156" s="15" t="s">
        <v>36</v>
      </c>
      <c r="AX156" s="15" t="s">
        <v>83</v>
      </c>
      <c r="AY156" s="256" t="s">
        <v>125</v>
      </c>
    </row>
    <row r="157" s="2" customFormat="1" ht="24.15" customHeight="1">
      <c r="A157" s="40"/>
      <c r="B157" s="41"/>
      <c r="C157" s="257" t="s">
        <v>199</v>
      </c>
      <c r="D157" s="257" t="s">
        <v>200</v>
      </c>
      <c r="E157" s="258" t="s">
        <v>201</v>
      </c>
      <c r="F157" s="259" t="s">
        <v>202</v>
      </c>
      <c r="G157" s="260" t="s">
        <v>193</v>
      </c>
      <c r="H157" s="261">
        <v>3100</v>
      </c>
      <c r="I157" s="262"/>
      <c r="J157" s="263">
        <f>ROUND(I157*H157,2)</f>
        <v>0</v>
      </c>
      <c r="K157" s="259" t="s">
        <v>132</v>
      </c>
      <c r="L157" s="264"/>
      <c r="M157" s="265" t="s">
        <v>19</v>
      </c>
      <c r="N157" s="266" t="s">
        <v>46</v>
      </c>
      <c r="O157" s="86"/>
      <c r="P157" s="215">
        <f>O157*H157</f>
        <v>0</v>
      </c>
      <c r="Q157" s="215">
        <v>6.0000000000000002E-05</v>
      </c>
      <c r="R157" s="215">
        <f>Q157*H157</f>
        <v>0.186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199</v>
      </c>
      <c r="AT157" s="217" t="s">
        <v>200</v>
      </c>
      <c r="AU157" s="217" t="s">
        <v>85</v>
      </c>
      <c r="AY157" s="19" t="s">
        <v>125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83</v>
      </c>
      <c r="BK157" s="218">
        <f>ROUND(I157*H157,2)</f>
        <v>0</v>
      </c>
      <c r="BL157" s="19" t="s">
        <v>133</v>
      </c>
      <c r="BM157" s="217" t="s">
        <v>203</v>
      </c>
    </row>
    <row r="158" s="2" customFormat="1" ht="24.15" customHeight="1">
      <c r="A158" s="40"/>
      <c r="B158" s="41"/>
      <c r="C158" s="206" t="s">
        <v>204</v>
      </c>
      <c r="D158" s="206" t="s">
        <v>128</v>
      </c>
      <c r="E158" s="207" t="s">
        <v>205</v>
      </c>
      <c r="F158" s="208" t="s">
        <v>206</v>
      </c>
      <c r="G158" s="209" t="s">
        <v>131</v>
      </c>
      <c r="H158" s="210">
        <v>773.30799999999999</v>
      </c>
      <c r="I158" s="211"/>
      <c r="J158" s="212">
        <f>ROUND(I158*H158,2)</f>
        <v>0</v>
      </c>
      <c r="K158" s="208" t="s">
        <v>19</v>
      </c>
      <c r="L158" s="46"/>
      <c r="M158" s="213" t="s">
        <v>19</v>
      </c>
      <c r="N158" s="214" t="s">
        <v>46</v>
      </c>
      <c r="O158" s="86"/>
      <c r="P158" s="215">
        <f>O158*H158</f>
        <v>0</v>
      </c>
      <c r="Q158" s="215">
        <v>0.00018000000000000001</v>
      </c>
      <c r="R158" s="215">
        <f>Q158*H158</f>
        <v>0.13919544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133</v>
      </c>
      <c r="AT158" s="217" t="s">
        <v>128</v>
      </c>
      <c r="AU158" s="217" t="s">
        <v>85</v>
      </c>
      <c r="AY158" s="19" t="s">
        <v>125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83</v>
      </c>
      <c r="BK158" s="218">
        <f>ROUND(I158*H158,2)</f>
        <v>0</v>
      </c>
      <c r="BL158" s="19" t="s">
        <v>133</v>
      </c>
      <c r="BM158" s="217" t="s">
        <v>207</v>
      </c>
    </row>
    <row r="159" s="2" customFormat="1" ht="24.15" customHeight="1">
      <c r="A159" s="40"/>
      <c r="B159" s="41"/>
      <c r="C159" s="206" t="s">
        <v>208</v>
      </c>
      <c r="D159" s="206" t="s">
        <v>128</v>
      </c>
      <c r="E159" s="207" t="s">
        <v>209</v>
      </c>
      <c r="F159" s="208" t="s">
        <v>210</v>
      </c>
      <c r="G159" s="209" t="s">
        <v>131</v>
      </c>
      <c r="H159" s="210">
        <v>773.30799999999999</v>
      </c>
      <c r="I159" s="211"/>
      <c r="J159" s="212">
        <f>ROUND(I159*H159,2)</f>
        <v>0</v>
      </c>
      <c r="K159" s="208" t="s">
        <v>19</v>
      </c>
      <c r="L159" s="46"/>
      <c r="M159" s="213" t="s">
        <v>19</v>
      </c>
      <c r="N159" s="214" t="s">
        <v>46</v>
      </c>
      <c r="O159" s="86"/>
      <c r="P159" s="215">
        <f>O159*H159</f>
        <v>0</v>
      </c>
      <c r="Q159" s="215">
        <v>0.0027499999999999998</v>
      </c>
      <c r="R159" s="215">
        <f>Q159*H159</f>
        <v>2.1265969999999998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133</v>
      </c>
      <c r="AT159" s="217" t="s">
        <v>128</v>
      </c>
      <c r="AU159" s="217" t="s">
        <v>85</v>
      </c>
      <c r="AY159" s="19" t="s">
        <v>125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83</v>
      </c>
      <c r="BK159" s="218">
        <f>ROUND(I159*H159,2)</f>
        <v>0</v>
      </c>
      <c r="BL159" s="19" t="s">
        <v>133</v>
      </c>
      <c r="BM159" s="217" t="s">
        <v>211</v>
      </c>
    </row>
    <row r="160" s="13" customFormat="1">
      <c r="A160" s="13"/>
      <c r="B160" s="224"/>
      <c r="C160" s="225"/>
      <c r="D160" s="226" t="s">
        <v>137</v>
      </c>
      <c r="E160" s="227" t="s">
        <v>19</v>
      </c>
      <c r="F160" s="228" t="s">
        <v>138</v>
      </c>
      <c r="G160" s="225"/>
      <c r="H160" s="227" t="s">
        <v>19</v>
      </c>
      <c r="I160" s="229"/>
      <c r="J160" s="225"/>
      <c r="K160" s="225"/>
      <c r="L160" s="230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137</v>
      </c>
      <c r="AU160" s="234" t="s">
        <v>85</v>
      </c>
      <c r="AV160" s="13" t="s">
        <v>83</v>
      </c>
      <c r="AW160" s="13" t="s">
        <v>36</v>
      </c>
      <c r="AX160" s="13" t="s">
        <v>75</v>
      </c>
      <c r="AY160" s="234" t="s">
        <v>125</v>
      </c>
    </row>
    <row r="161" s="13" customFormat="1">
      <c r="A161" s="13"/>
      <c r="B161" s="224"/>
      <c r="C161" s="225"/>
      <c r="D161" s="226" t="s">
        <v>137</v>
      </c>
      <c r="E161" s="227" t="s">
        <v>19</v>
      </c>
      <c r="F161" s="228" t="s">
        <v>212</v>
      </c>
      <c r="G161" s="225"/>
      <c r="H161" s="227" t="s">
        <v>19</v>
      </c>
      <c r="I161" s="229"/>
      <c r="J161" s="225"/>
      <c r="K161" s="225"/>
      <c r="L161" s="230"/>
      <c r="M161" s="231"/>
      <c r="N161" s="232"/>
      <c r="O161" s="232"/>
      <c r="P161" s="232"/>
      <c r="Q161" s="232"/>
      <c r="R161" s="232"/>
      <c r="S161" s="232"/>
      <c r="T161" s="23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4" t="s">
        <v>137</v>
      </c>
      <c r="AU161" s="234" t="s">
        <v>85</v>
      </c>
      <c r="AV161" s="13" t="s">
        <v>83</v>
      </c>
      <c r="AW161" s="13" t="s">
        <v>36</v>
      </c>
      <c r="AX161" s="13" t="s">
        <v>75</v>
      </c>
      <c r="AY161" s="234" t="s">
        <v>125</v>
      </c>
    </row>
    <row r="162" s="14" customFormat="1">
      <c r="A162" s="14"/>
      <c r="B162" s="235"/>
      <c r="C162" s="236"/>
      <c r="D162" s="226" t="s">
        <v>137</v>
      </c>
      <c r="E162" s="237" t="s">
        <v>19</v>
      </c>
      <c r="F162" s="238" t="s">
        <v>213</v>
      </c>
      <c r="G162" s="236"/>
      <c r="H162" s="239">
        <v>670.21100000000001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5" t="s">
        <v>137</v>
      </c>
      <c r="AU162" s="245" t="s">
        <v>85</v>
      </c>
      <c r="AV162" s="14" t="s">
        <v>85</v>
      </c>
      <c r="AW162" s="14" t="s">
        <v>36</v>
      </c>
      <c r="AX162" s="14" t="s">
        <v>75</v>
      </c>
      <c r="AY162" s="245" t="s">
        <v>125</v>
      </c>
    </row>
    <row r="163" s="13" customFormat="1">
      <c r="A163" s="13"/>
      <c r="B163" s="224"/>
      <c r="C163" s="225"/>
      <c r="D163" s="226" t="s">
        <v>137</v>
      </c>
      <c r="E163" s="227" t="s">
        <v>19</v>
      </c>
      <c r="F163" s="228" t="s">
        <v>214</v>
      </c>
      <c r="G163" s="225"/>
      <c r="H163" s="227" t="s">
        <v>19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137</v>
      </c>
      <c r="AU163" s="234" t="s">
        <v>85</v>
      </c>
      <c r="AV163" s="13" t="s">
        <v>83</v>
      </c>
      <c r="AW163" s="13" t="s">
        <v>36</v>
      </c>
      <c r="AX163" s="13" t="s">
        <v>75</v>
      </c>
      <c r="AY163" s="234" t="s">
        <v>125</v>
      </c>
    </row>
    <row r="164" s="14" customFormat="1">
      <c r="A164" s="14"/>
      <c r="B164" s="235"/>
      <c r="C164" s="236"/>
      <c r="D164" s="226" t="s">
        <v>137</v>
      </c>
      <c r="E164" s="237" t="s">
        <v>19</v>
      </c>
      <c r="F164" s="238" t="s">
        <v>215</v>
      </c>
      <c r="G164" s="236"/>
      <c r="H164" s="239">
        <v>6.2039999999999997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5" t="s">
        <v>137</v>
      </c>
      <c r="AU164" s="245" t="s">
        <v>85</v>
      </c>
      <c r="AV164" s="14" t="s">
        <v>85</v>
      </c>
      <c r="AW164" s="14" t="s">
        <v>36</v>
      </c>
      <c r="AX164" s="14" t="s">
        <v>75</v>
      </c>
      <c r="AY164" s="245" t="s">
        <v>125</v>
      </c>
    </row>
    <row r="165" s="13" customFormat="1">
      <c r="A165" s="13"/>
      <c r="B165" s="224"/>
      <c r="C165" s="225"/>
      <c r="D165" s="226" t="s">
        <v>137</v>
      </c>
      <c r="E165" s="227" t="s">
        <v>19</v>
      </c>
      <c r="F165" s="228" t="s">
        <v>161</v>
      </c>
      <c r="G165" s="225"/>
      <c r="H165" s="227" t="s">
        <v>19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137</v>
      </c>
      <c r="AU165" s="234" t="s">
        <v>85</v>
      </c>
      <c r="AV165" s="13" t="s">
        <v>83</v>
      </c>
      <c r="AW165" s="13" t="s">
        <v>36</v>
      </c>
      <c r="AX165" s="13" t="s">
        <v>75</v>
      </c>
      <c r="AY165" s="234" t="s">
        <v>125</v>
      </c>
    </row>
    <row r="166" s="14" customFormat="1">
      <c r="A166" s="14"/>
      <c r="B166" s="235"/>
      <c r="C166" s="236"/>
      <c r="D166" s="226" t="s">
        <v>137</v>
      </c>
      <c r="E166" s="237" t="s">
        <v>19</v>
      </c>
      <c r="F166" s="238" t="s">
        <v>216</v>
      </c>
      <c r="G166" s="236"/>
      <c r="H166" s="239">
        <v>-14.382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5" t="s">
        <v>137</v>
      </c>
      <c r="AU166" s="245" t="s">
        <v>85</v>
      </c>
      <c r="AV166" s="14" t="s">
        <v>85</v>
      </c>
      <c r="AW166" s="14" t="s">
        <v>36</v>
      </c>
      <c r="AX166" s="14" t="s">
        <v>75</v>
      </c>
      <c r="AY166" s="245" t="s">
        <v>125</v>
      </c>
    </row>
    <row r="167" s="13" customFormat="1">
      <c r="A167" s="13"/>
      <c r="B167" s="224"/>
      <c r="C167" s="225"/>
      <c r="D167" s="226" t="s">
        <v>137</v>
      </c>
      <c r="E167" s="227" t="s">
        <v>19</v>
      </c>
      <c r="F167" s="228" t="s">
        <v>163</v>
      </c>
      <c r="G167" s="225"/>
      <c r="H167" s="227" t="s">
        <v>19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137</v>
      </c>
      <c r="AU167" s="234" t="s">
        <v>85</v>
      </c>
      <c r="AV167" s="13" t="s">
        <v>83</v>
      </c>
      <c r="AW167" s="13" t="s">
        <v>36</v>
      </c>
      <c r="AX167" s="13" t="s">
        <v>75</v>
      </c>
      <c r="AY167" s="234" t="s">
        <v>125</v>
      </c>
    </row>
    <row r="168" s="14" customFormat="1">
      <c r="A168" s="14"/>
      <c r="B168" s="235"/>
      <c r="C168" s="236"/>
      <c r="D168" s="226" t="s">
        <v>137</v>
      </c>
      <c r="E168" s="237" t="s">
        <v>19</v>
      </c>
      <c r="F168" s="238" t="s">
        <v>217</v>
      </c>
      <c r="G168" s="236"/>
      <c r="H168" s="239">
        <v>-1.6739999999999999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5" t="s">
        <v>137</v>
      </c>
      <c r="AU168" s="245" t="s">
        <v>85</v>
      </c>
      <c r="AV168" s="14" t="s">
        <v>85</v>
      </c>
      <c r="AW168" s="14" t="s">
        <v>36</v>
      </c>
      <c r="AX168" s="14" t="s">
        <v>75</v>
      </c>
      <c r="AY168" s="245" t="s">
        <v>125</v>
      </c>
    </row>
    <row r="169" s="14" customFormat="1">
      <c r="A169" s="14"/>
      <c r="B169" s="235"/>
      <c r="C169" s="236"/>
      <c r="D169" s="226" t="s">
        <v>137</v>
      </c>
      <c r="E169" s="237" t="s">
        <v>19</v>
      </c>
      <c r="F169" s="238" t="s">
        <v>218</v>
      </c>
      <c r="G169" s="236"/>
      <c r="H169" s="239">
        <v>-14.220000000000001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5" t="s">
        <v>137</v>
      </c>
      <c r="AU169" s="245" t="s">
        <v>85</v>
      </c>
      <c r="AV169" s="14" t="s">
        <v>85</v>
      </c>
      <c r="AW169" s="14" t="s">
        <v>36</v>
      </c>
      <c r="AX169" s="14" t="s">
        <v>75</v>
      </c>
      <c r="AY169" s="245" t="s">
        <v>125</v>
      </c>
    </row>
    <row r="170" s="14" customFormat="1">
      <c r="A170" s="14"/>
      <c r="B170" s="235"/>
      <c r="C170" s="236"/>
      <c r="D170" s="226" t="s">
        <v>137</v>
      </c>
      <c r="E170" s="237" t="s">
        <v>19</v>
      </c>
      <c r="F170" s="238" t="s">
        <v>219</v>
      </c>
      <c r="G170" s="236"/>
      <c r="H170" s="239">
        <v>-21.600000000000001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5" t="s">
        <v>137</v>
      </c>
      <c r="AU170" s="245" t="s">
        <v>85</v>
      </c>
      <c r="AV170" s="14" t="s">
        <v>85</v>
      </c>
      <c r="AW170" s="14" t="s">
        <v>36</v>
      </c>
      <c r="AX170" s="14" t="s">
        <v>75</v>
      </c>
      <c r="AY170" s="245" t="s">
        <v>125</v>
      </c>
    </row>
    <row r="171" s="14" customFormat="1">
      <c r="A171" s="14"/>
      <c r="B171" s="235"/>
      <c r="C171" s="236"/>
      <c r="D171" s="226" t="s">
        <v>137</v>
      </c>
      <c r="E171" s="237" t="s">
        <v>19</v>
      </c>
      <c r="F171" s="238" t="s">
        <v>220</v>
      </c>
      <c r="G171" s="236"/>
      <c r="H171" s="239">
        <v>-166.31999999999999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5" t="s">
        <v>137</v>
      </c>
      <c r="AU171" s="245" t="s">
        <v>85</v>
      </c>
      <c r="AV171" s="14" t="s">
        <v>85</v>
      </c>
      <c r="AW171" s="14" t="s">
        <v>36</v>
      </c>
      <c r="AX171" s="14" t="s">
        <v>75</v>
      </c>
      <c r="AY171" s="245" t="s">
        <v>125</v>
      </c>
    </row>
    <row r="172" s="13" customFormat="1">
      <c r="A172" s="13"/>
      <c r="B172" s="224"/>
      <c r="C172" s="225"/>
      <c r="D172" s="226" t="s">
        <v>137</v>
      </c>
      <c r="E172" s="227" t="s">
        <v>19</v>
      </c>
      <c r="F172" s="228" t="s">
        <v>221</v>
      </c>
      <c r="G172" s="225"/>
      <c r="H172" s="227" t="s">
        <v>19</v>
      </c>
      <c r="I172" s="229"/>
      <c r="J172" s="225"/>
      <c r="K172" s="225"/>
      <c r="L172" s="230"/>
      <c r="M172" s="231"/>
      <c r="N172" s="232"/>
      <c r="O172" s="232"/>
      <c r="P172" s="232"/>
      <c r="Q172" s="232"/>
      <c r="R172" s="232"/>
      <c r="S172" s="232"/>
      <c r="T172" s="23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4" t="s">
        <v>137</v>
      </c>
      <c r="AU172" s="234" t="s">
        <v>85</v>
      </c>
      <c r="AV172" s="13" t="s">
        <v>83</v>
      </c>
      <c r="AW172" s="13" t="s">
        <v>36</v>
      </c>
      <c r="AX172" s="13" t="s">
        <v>75</v>
      </c>
      <c r="AY172" s="234" t="s">
        <v>125</v>
      </c>
    </row>
    <row r="173" s="14" customFormat="1">
      <c r="A173" s="14"/>
      <c r="B173" s="235"/>
      <c r="C173" s="236"/>
      <c r="D173" s="226" t="s">
        <v>137</v>
      </c>
      <c r="E173" s="237" t="s">
        <v>19</v>
      </c>
      <c r="F173" s="238" t="s">
        <v>222</v>
      </c>
      <c r="G173" s="236"/>
      <c r="H173" s="239">
        <v>-18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5" t="s">
        <v>137</v>
      </c>
      <c r="AU173" s="245" t="s">
        <v>85</v>
      </c>
      <c r="AV173" s="14" t="s">
        <v>85</v>
      </c>
      <c r="AW173" s="14" t="s">
        <v>36</v>
      </c>
      <c r="AX173" s="14" t="s">
        <v>75</v>
      </c>
      <c r="AY173" s="245" t="s">
        <v>125</v>
      </c>
    </row>
    <row r="174" s="13" customFormat="1">
      <c r="A174" s="13"/>
      <c r="B174" s="224"/>
      <c r="C174" s="225"/>
      <c r="D174" s="226" t="s">
        <v>137</v>
      </c>
      <c r="E174" s="227" t="s">
        <v>19</v>
      </c>
      <c r="F174" s="228" t="s">
        <v>223</v>
      </c>
      <c r="G174" s="225"/>
      <c r="H174" s="227" t="s">
        <v>19</v>
      </c>
      <c r="I174" s="229"/>
      <c r="J174" s="225"/>
      <c r="K174" s="225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137</v>
      </c>
      <c r="AU174" s="234" t="s">
        <v>85</v>
      </c>
      <c r="AV174" s="13" t="s">
        <v>83</v>
      </c>
      <c r="AW174" s="13" t="s">
        <v>36</v>
      </c>
      <c r="AX174" s="13" t="s">
        <v>75</v>
      </c>
      <c r="AY174" s="234" t="s">
        <v>125</v>
      </c>
    </row>
    <row r="175" s="14" customFormat="1">
      <c r="A175" s="14"/>
      <c r="B175" s="235"/>
      <c r="C175" s="236"/>
      <c r="D175" s="226" t="s">
        <v>137</v>
      </c>
      <c r="E175" s="237" t="s">
        <v>19</v>
      </c>
      <c r="F175" s="238" t="s">
        <v>224</v>
      </c>
      <c r="G175" s="236"/>
      <c r="H175" s="239">
        <v>-9.5039999999999996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5" t="s">
        <v>137</v>
      </c>
      <c r="AU175" s="245" t="s">
        <v>85</v>
      </c>
      <c r="AV175" s="14" t="s">
        <v>85</v>
      </c>
      <c r="AW175" s="14" t="s">
        <v>36</v>
      </c>
      <c r="AX175" s="14" t="s">
        <v>75</v>
      </c>
      <c r="AY175" s="245" t="s">
        <v>125</v>
      </c>
    </row>
    <row r="176" s="13" customFormat="1">
      <c r="A176" s="13"/>
      <c r="B176" s="224"/>
      <c r="C176" s="225"/>
      <c r="D176" s="226" t="s">
        <v>137</v>
      </c>
      <c r="E176" s="227" t="s">
        <v>19</v>
      </c>
      <c r="F176" s="228" t="s">
        <v>140</v>
      </c>
      <c r="G176" s="225"/>
      <c r="H176" s="227" t="s">
        <v>19</v>
      </c>
      <c r="I176" s="229"/>
      <c r="J176" s="225"/>
      <c r="K176" s="225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137</v>
      </c>
      <c r="AU176" s="234" t="s">
        <v>85</v>
      </c>
      <c r="AV176" s="13" t="s">
        <v>83</v>
      </c>
      <c r="AW176" s="13" t="s">
        <v>36</v>
      </c>
      <c r="AX176" s="13" t="s">
        <v>75</v>
      </c>
      <c r="AY176" s="234" t="s">
        <v>125</v>
      </c>
    </row>
    <row r="177" s="13" customFormat="1">
      <c r="A177" s="13"/>
      <c r="B177" s="224"/>
      <c r="C177" s="225"/>
      <c r="D177" s="226" t="s">
        <v>137</v>
      </c>
      <c r="E177" s="227" t="s">
        <v>19</v>
      </c>
      <c r="F177" s="228" t="s">
        <v>225</v>
      </c>
      <c r="G177" s="225"/>
      <c r="H177" s="227" t="s">
        <v>19</v>
      </c>
      <c r="I177" s="229"/>
      <c r="J177" s="225"/>
      <c r="K177" s="225"/>
      <c r="L177" s="230"/>
      <c r="M177" s="231"/>
      <c r="N177" s="232"/>
      <c r="O177" s="232"/>
      <c r="P177" s="232"/>
      <c r="Q177" s="232"/>
      <c r="R177" s="232"/>
      <c r="S177" s="232"/>
      <c r="T177" s="23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4" t="s">
        <v>137</v>
      </c>
      <c r="AU177" s="234" t="s">
        <v>85</v>
      </c>
      <c r="AV177" s="13" t="s">
        <v>83</v>
      </c>
      <c r="AW177" s="13" t="s">
        <v>36</v>
      </c>
      <c r="AX177" s="13" t="s">
        <v>75</v>
      </c>
      <c r="AY177" s="234" t="s">
        <v>125</v>
      </c>
    </row>
    <row r="178" s="14" customFormat="1">
      <c r="A178" s="14"/>
      <c r="B178" s="235"/>
      <c r="C178" s="236"/>
      <c r="D178" s="226" t="s">
        <v>137</v>
      </c>
      <c r="E178" s="237" t="s">
        <v>19</v>
      </c>
      <c r="F178" s="238" t="s">
        <v>226</v>
      </c>
      <c r="G178" s="236"/>
      <c r="H178" s="239">
        <v>619.19799999999998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5" t="s">
        <v>137</v>
      </c>
      <c r="AU178" s="245" t="s">
        <v>85</v>
      </c>
      <c r="AV178" s="14" t="s">
        <v>85</v>
      </c>
      <c r="AW178" s="14" t="s">
        <v>36</v>
      </c>
      <c r="AX178" s="14" t="s">
        <v>75</v>
      </c>
      <c r="AY178" s="245" t="s">
        <v>125</v>
      </c>
    </row>
    <row r="179" s="13" customFormat="1">
      <c r="A179" s="13"/>
      <c r="B179" s="224"/>
      <c r="C179" s="225"/>
      <c r="D179" s="226" t="s">
        <v>137</v>
      </c>
      <c r="E179" s="227" t="s">
        <v>19</v>
      </c>
      <c r="F179" s="228" t="s">
        <v>161</v>
      </c>
      <c r="G179" s="225"/>
      <c r="H179" s="227" t="s">
        <v>19</v>
      </c>
      <c r="I179" s="229"/>
      <c r="J179" s="225"/>
      <c r="K179" s="225"/>
      <c r="L179" s="230"/>
      <c r="M179" s="231"/>
      <c r="N179" s="232"/>
      <c r="O179" s="232"/>
      <c r="P179" s="232"/>
      <c r="Q179" s="232"/>
      <c r="R179" s="232"/>
      <c r="S179" s="232"/>
      <c r="T179" s="23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4" t="s">
        <v>137</v>
      </c>
      <c r="AU179" s="234" t="s">
        <v>85</v>
      </c>
      <c r="AV179" s="13" t="s">
        <v>83</v>
      </c>
      <c r="AW179" s="13" t="s">
        <v>36</v>
      </c>
      <c r="AX179" s="13" t="s">
        <v>75</v>
      </c>
      <c r="AY179" s="234" t="s">
        <v>125</v>
      </c>
    </row>
    <row r="180" s="14" customFormat="1">
      <c r="A180" s="14"/>
      <c r="B180" s="235"/>
      <c r="C180" s="236"/>
      <c r="D180" s="226" t="s">
        <v>137</v>
      </c>
      <c r="E180" s="237" t="s">
        <v>19</v>
      </c>
      <c r="F180" s="238" t="s">
        <v>227</v>
      </c>
      <c r="G180" s="236"/>
      <c r="H180" s="239">
        <v>-6.0060000000000002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5" t="s">
        <v>137</v>
      </c>
      <c r="AU180" s="245" t="s">
        <v>85</v>
      </c>
      <c r="AV180" s="14" t="s">
        <v>85</v>
      </c>
      <c r="AW180" s="14" t="s">
        <v>36</v>
      </c>
      <c r="AX180" s="14" t="s">
        <v>75</v>
      </c>
      <c r="AY180" s="245" t="s">
        <v>125</v>
      </c>
    </row>
    <row r="181" s="14" customFormat="1">
      <c r="A181" s="14"/>
      <c r="B181" s="235"/>
      <c r="C181" s="236"/>
      <c r="D181" s="226" t="s">
        <v>137</v>
      </c>
      <c r="E181" s="237" t="s">
        <v>19</v>
      </c>
      <c r="F181" s="238" t="s">
        <v>228</v>
      </c>
      <c r="G181" s="236"/>
      <c r="H181" s="239">
        <v>-3.3479999999999999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5" t="s">
        <v>137</v>
      </c>
      <c r="AU181" s="245" t="s">
        <v>85</v>
      </c>
      <c r="AV181" s="14" t="s">
        <v>85</v>
      </c>
      <c r="AW181" s="14" t="s">
        <v>36</v>
      </c>
      <c r="AX181" s="14" t="s">
        <v>75</v>
      </c>
      <c r="AY181" s="245" t="s">
        <v>125</v>
      </c>
    </row>
    <row r="182" s="13" customFormat="1">
      <c r="A182" s="13"/>
      <c r="B182" s="224"/>
      <c r="C182" s="225"/>
      <c r="D182" s="226" t="s">
        <v>137</v>
      </c>
      <c r="E182" s="227" t="s">
        <v>19</v>
      </c>
      <c r="F182" s="228" t="s">
        <v>163</v>
      </c>
      <c r="G182" s="225"/>
      <c r="H182" s="227" t="s">
        <v>19</v>
      </c>
      <c r="I182" s="229"/>
      <c r="J182" s="225"/>
      <c r="K182" s="225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137</v>
      </c>
      <c r="AU182" s="234" t="s">
        <v>85</v>
      </c>
      <c r="AV182" s="13" t="s">
        <v>83</v>
      </c>
      <c r="AW182" s="13" t="s">
        <v>36</v>
      </c>
      <c r="AX182" s="13" t="s">
        <v>75</v>
      </c>
      <c r="AY182" s="234" t="s">
        <v>125</v>
      </c>
    </row>
    <row r="183" s="14" customFormat="1">
      <c r="A183" s="14"/>
      <c r="B183" s="235"/>
      <c r="C183" s="236"/>
      <c r="D183" s="226" t="s">
        <v>137</v>
      </c>
      <c r="E183" s="237" t="s">
        <v>19</v>
      </c>
      <c r="F183" s="238" t="s">
        <v>229</v>
      </c>
      <c r="G183" s="236"/>
      <c r="H183" s="239">
        <v>-210.21000000000001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5" t="s">
        <v>137</v>
      </c>
      <c r="AU183" s="245" t="s">
        <v>85</v>
      </c>
      <c r="AV183" s="14" t="s">
        <v>85</v>
      </c>
      <c r="AW183" s="14" t="s">
        <v>36</v>
      </c>
      <c r="AX183" s="14" t="s">
        <v>75</v>
      </c>
      <c r="AY183" s="245" t="s">
        <v>125</v>
      </c>
    </row>
    <row r="184" s="14" customFormat="1">
      <c r="A184" s="14"/>
      <c r="B184" s="235"/>
      <c r="C184" s="236"/>
      <c r="D184" s="226" t="s">
        <v>137</v>
      </c>
      <c r="E184" s="237" t="s">
        <v>19</v>
      </c>
      <c r="F184" s="238" t="s">
        <v>230</v>
      </c>
      <c r="G184" s="236"/>
      <c r="H184" s="239">
        <v>-36.828000000000003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5" t="s">
        <v>137</v>
      </c>
      <c r="AU184" s="245" t="s">
        <v>85</v>
      </c>
      <c r="AV184" s="14" t="s">
        <v>85</v>
      </c>
      <c r="AW184" s="14" t="s">
        <v>36</v>
      </c>
      <c r="AX184" s="14" t="s">
        <v>75</v>
      </c>
      <c r="AY184" s="245" t="s">
        <v>125</v>
      </c>
    </row>
    <row r="185" s="13" customFormat="1">
      <c r="A185" s="13"/>
      <c r="B185" s="224"/>
      <c r="C185" s="225"/>
      <c r="D185" s="226" t="s">
        <v>137</v>
      </c>
      <c r="E185" s="227" t="s">
        <v>19</v>
      </c>
      <c r="F185" s="228" t="s">
        <v>221</v>
      </c>
      <c r="G185" s="225"/>
      <c r="H185" s="227" t="s">
        <v>19</v>
      </c>
      <c r="I185" s="229"/>
      <c r="J185" s="225"/>
      <c r="K185" s="225"/>
      <c r="L185" s="230"/>
      <c r="M185" s="231"/>
      <c r="N185" s="232"/>
      <c r="O185" s="232"/>
      <c r="P185" s="232"/>
      <c r="Q185" s="232"/>
      <c r="R185" s="232"/>
      <c r="S185" s="232"/>
      <c r="T185" s="23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4" t="s">
        <v>137</v>
      </c>
      <c r="AU185" s="234" t="s">
        <v>85</v>
      </c>
      <c r="AV185" s="13" t="s">
        <v>83</v>
      </c>
      <c r="AW185" s="13" t="s">
        <v>36</v>
      </c>
      <c r="AX185" s="13" t="s">
        <v>75</v>
      </c>
      <c r="AY185" s="234" t="s">
        <v>125</v>
      </c>
    </row>
    <row r="186" s="14" customFormat="1">
      <c r="A186" s="14"/>
      <c r="B186" s="235"/>
      <c r="C186" s="236"/>
      <c r="D186" s="226" t="s">
        <v>137</v>
      </c>
      <c r="E186" s="237" t="s">
        <v>19</v>
      </c>
      <c r="F186" s="238" t="s">
        <v>231</v>
      </c>
      <c r="G186" s="236"/>
      <c r="H186" s="239">
        <v>-20.213000000000001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5" t="s">
        <v>137</v>
      </c>
      <c r="AU186" s="245" t="s">
        <v>85</v>
      </c>
      <c r="AV186" s="14" t="s">
        <v>85</v>
      </c>
      <c r="AW186" s="14" t="s">
        <v>36</v>
      </c>
      <c r="AX186" s="14" t="s">
        <v>75</v>
      </c>
      <c r="AY186" s="245" t="s">
        <v>125</v>
      </c>
    </row>
    <row r="187" s="15" customFormat="1">
      <c r="A187" s="15"/>
      <c r="B187" s="246"/>
      <c r="C187" s="247"/>
      <c r="D187" s="226" t="s">
        <v>137</v>
      </c>
      <c r="E187" s="248" t="s">
        <v>19</v>
      </c>
      <c r="F187" s="249" t="s">
        <v>144</v>
      </c>
      <c r="G187" s="247"/>
      <c r="H187" s="250">
        <v>773.30799999999999</v>
      </c>
      <c r="I187" s="251"/>
      <c r="J187" s="247"/>
      <c r="K187" s="247"/>
      <c r="L187" s="252"/>
      <c r="M187" s="253"/>
      <c r="N187" s="254"/>
      <c r="O187" s="254"/>
      <c r="P187" s="254"/>
      <c r="Q187" s="254"/>
      <c r="R187" s="254"/>
      <c r="S187" s="254"/>
      <c r="T187" s="25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56" t="s">
        <v>137</v>
      </c>
      <c r="AU187" s="256" t="s">
        <v>85</v>
      </c>
      <c r="AV187" s="15" t="s">
        <v>133</v>
      </c>
      <c r="AW187" s="15" t="s">
        <v>36</v>
      </c>
      <c r="AX187" s="15" t="s">
        <v>83</v>
      </c>
      <c r="AY187" s="256" t="s">
        <v>125</v>
      </c>
    </row>
    <row r="188" s="2" customFormat="1" ht="33" customHeight="1">
      <c r="A188" s="40"/>
      <c r="B188" s="41"/>
      <c r="C188" s="206" t="s">
        <v>232</v>
      </c>
      <c r="D188" s="206" t="s">
        <v>128</v>
      </c>
      <c r="E188" s="207" t="s">
        <v>233</v>
      </c>
      <c r="F188" s="208" t="s">
        <v>234</v>
      </c>
      <c r="G188" s="209" t="s">
        <v>131</v>
      </c>
      <c r="H188" s="210">
        <v>106.29900000000001</v>
      </c>
      <c r="I188" s="211"/>
      <c r="J188" s="212">
        <f>ROUND(I188*H188,2)</f>
        <v>0</v>
      </c>
      <c r="K188" s="208" t="s">
        <v>132</v>
      </c>
      <c r="L188" s="46"/>
      <c r="M188" s="213" t="s">
        <v>19</v>
      </c>
      <c r="N188" s="214" t="s">
        <v>46</v>
      </c>
      <c r="O188" s="86"/>
      <c r="P188" s="215">
        <f>O188*H188</f>
        <v>0</v>
      </c>
      <c r="Q188" s="215">
        <v>0.00025999999999999998</v>
      </c>
      <c r="R188" s="215">
        <f>Q188*H188</f>
        <v>0.027637740000000001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133</v>
      </c>
      <c r="AT188" s="217" t="s">
        <v>128</v>
      </c>
      <c r="AU188" s="217" t="s">
        <v>85</v>
      </c>
      <c r="AY188" s="19" t="s">
        <v>125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83</v>
      </c>
      <c r="BK188" s="218">
        <f>ROUND(I188*H188,2)</f>
        <v>0</v>
      </c>
      <c r="BL188" s="19" t="s">
        <v>133</v>
      </c>
      <c r="BM188" s="217" t="s">
        <v>235</v>
      </c>
    </row>
    <row r="189" s="2" customFormat="1">
      <c r="A189" s="40"/>
      <c r="B189" s="41"/>
      <c r="C189" s="42"/>
      <c r="D189" s="219" t="s">
        <v>135</v>
      </c>
      <c r="E189" s="42"/>
      <c r="F189" s="220" t="s">
        <v>236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135</v>
      </c>
      <c r="AU189" s="19" t="s">
        <v>85</v>
      </c>
    </row>
    <row r="190" s="2" customFormat="1" ht="44.25" customHeight="1">
      <c r="A190" s="40"/>
      <c r="B190" s="41"/>
      <c r="C190" s="206" t="s">
        <v>8</v>
      </c>
      <c r="D190" s="206" t="s">
        <v>128</v>
      </c>
      <c r="E190" s="207" t="s">
        <v>237</v>
      </c>
      <c r="F190" s="208" t="s">
        <v>238</v>
      </c>
      <c r="G190" s="209" t="s">
        <v>131</v>
      </c>
      <c r="H190" s="210">
        <v>106.29900000000001</v>
      </c>
      <c r="I190" s="211"/>
      <c r="J190" s="212">
        <f>ROUND(I190*H190,2)</f>
        <v>0</v>
      </c>
      <c r="K190" s="208" t="s">
        <v>19</v>
      </c>
      <c r="L190" s="46"/>
      <c r="M190" s="213" t="s">
        <v>19</v>
      </c>
      <c r="N190" s="214" t="s">
        <v>46</v>
      </c>
      <c r="O190" s="86"/>
      <c r="P190" s="215">
        <f>O190*H190</f>
        <v>0</v>
      </c>
      <c r="Q190" s="215">
        <v>0.0044099999999999999</v>
      </c>
      <c r="R190" s="215">
        <f>Q190*H190</f>
        <v>0.46877859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133</v>
      </c>
      <c r="AT190" s="217" t="s">
        <v>128</v>
      </c>
      <c r="AU190" s="217" t="s">
        <v>85</v>
      </c>
      <c r="AY190" s="19" t="s">
        <v>125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83</v>
      </c>
      <c r="BK190" s="218">
        <f>ROUND(I190*H190,2)</f>
        <v>0</v>
      </c>
      <c r="BL190" s="19" t="s">
        <v>133</v>
      </c>
      <c r="BM190" s="217" t="s">
        <v>239</v>
      </c>
    </row>
    <row r="191" s="13" customFormat="1">
      <c r="A191" s="13"/>
      <c r="B191" s="224"/>
      <c r="C191" s="225"/>
      <c r="D191" s="226" t="s">
        <v>137</v>
      </c>
      <c r="E191" s="227" t="s">
        <v>19</v>
      </c>
      <c r="F191" s="228" t="s">
        <v>138</v>
      </c>
      <c r="G191" s="225"/>
      <c r="H191" s="227" t="s">
        <v>19</v>
      </c>
      <c r="I191" s="229"/>
      <c r="J191" s="225"/>
      <c r="K191" s="225"/>
      <c r="L191" s="230"/>
      <c r="M191" s="231"/>
      <c r="N191" s="232"/>
      <c r="O191" s="232"/>
      <c r="P191" s="232"/>
      <c r="Q191" s="232"/>
      <c r="R191" s="232"/>
      <c r="S191" s="232"/>
      <c r="T191" s="23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137</v>
      </c>
      <c r="AU191" s="234" t="s">
        <v>85</v>
      </c>
      <c r="AV191" s="13" t="s">
        <v>83</v>
      </c>
      <c r="AW191" s="13" t="s">
        <v>36</v>
      </c>
      <c r="AX191" s="13" t="s">
        <v>75</v>
      </c>
      <c r="AY191" s="234" t="s">
        <v>125</v>
      </c>
    </row>
    <row r="192" s="13" customFormat="1">
      <c r="A192" s="13"/>
      <c r="B192" s="224"/>
      <c r="C192" s="225"/>
      <c r="D192" s="226" t="s">
        <v>137</v>
      </c>
      <c r="E192" s="227" t="s">
        <v>19</v>
      </c>
      <c r="F192" s="228" t="s">
        <v>163</v>
      </c>
      <c r="G192" s="225"/>
      <c r="H192" s="227" t="s">
        <v>19</v>
      </c>
      <c r="I192" s="229"/>
      <c r="J192" s="225"/>
      <c r="K192" s="225"/>
      <c r="L192" s="230"/>
      <c r="M192" s="231"/>
      <c r="N192" s="232"/>
      <c r="O192" s="232"/>
      <c r="P192" s="232"/>
      <c r="Q192" s="232"/>
      <c r="R192" s="232"/>
      <c r="S192" s="232"/>
      <c r="T192" s="23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4" t="s">
        <v>137</v>
      </c>
      <c r="AU192" s="234" t="s">
        <v>85</v>
      </c>
      <c r="AV192" s="13" t="s">
        <v>83</v>
      </c>
      <c r="AW192" s="13" t="s">
        <v>36</v>
      </c>
      <c r="AX192" s="13" t="s">
        <v>75</v>
      </c>
      <c r="AY192" s="234" t="s">
        <v>125</v>
      </c>
    </row>
    <row r="193" s="13" customFormat="1">
      <c r="A193" s="13"/>
      <c r="B193" s="224"/>
      <c r="C193" s="225"/>
      <c r="D193" s="226" t="s">
        <v>137</v>
      </c>
      <c r="E193" s="227" t="s">
        <v>19</v>
      </c>
      <c r="F193" s="228" t="s">
        <v>240</v>
      </c>
      <c r="G193" s="225"/>
      <c r="H193" s="227" t="s">
        <v>19</v>
      </c>
      <c r="I193" s="229"/>
      <c r="J193" s="225"/>
      <c r="K193" s="225"/>
      <c r="L193" s="230"/>
      <c r="M193" s="231"/>
      <c r="N193" s="232"/>
      <c r="O193" s="232"/>
      <c r="P193" s="232"/>
      <c r="Q193" s="232"/>
      <c r="R193" s="232"/>
      <c r="S193" s="232"/>
      <c r="T193" s="23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4" t="s">
        <v>137</v>
      </c>
      <c r="AU193" s="234" t="s">
        <v>85</v>
      </c>
      <c r="AV193" s="13" t="s">
        <v>83</v>
      </c>
      <c r="AW193" s="13" t="s">
        <v>36</v>
      </c>
      <c r="AX193" s="13" t="s">
        <v>75</v>
      </c>
      <c r="AY193" s="234" t="s">
        <v>125</v>
      </c>
    </row>
    <row r="194" s="14" customFormat="1">
      <c r="A194" s="14"/>
      <c r="B194" s="235"/>
      <c r="C194" s="236"/>
      <c r="D194" s="226" t="s">
        <v>137</v>
      </c>
      <c r="E194" s="237" t="s">
        <v>19</v>
      </c>
      <c r="F194" s="238" t="s">
        <v>241</v>
      </c>
      <c r="G194" s="236"/>
      <c r="H194" s="239">
        <v>0.73899999999999999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5" t="s">
        <v>137</v>
      </c>
      <c r="AU194" s="245" t="s">
        <v>85</v>
      </c>
      <c r="AV194" s="14" t="s">
        <v>85</v>
      </c>
      <c r="AW194" s="14" t="s">
        <v>36</v>
      </c>
      <c r="AX194" s="14" t="s">
        <v>75</v>
      </c>
      <c r="AY194" s="245" t="s">
        <v>125</v>
      </c>
    </row>
    <row r="195" s="14" customFormat="1">
      <c r="A195" s="14"/>
      <c r="B195" s="235"/>
      <c r="C195" s="236"/>
      <c r="D195" s="226" t="s">
        <v>137</v>
      </c>
      <c r="E195" s="237" t="s">
        <v>19</v>
      </c>
      <c r="F195" s="238" t="s">
        <v>242</v>
      </c>
      <c r="G195" s="236"/>
      <c r="H195" s="239">
        <v>6.2080000000000002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5" t="s">
        <v>137</v>
      </c>
      <c r="AU195" s="245" t="s">
        <v>85</v>
      </c>
      <c r="AV195" s="14" t="s">
        <v>85</v>
      </c>
      <c r="AW195" s="14" t="s">
        <v>36</v>
      </c>
      <c r="AX195" s="14" t="s">
        <v>75</v>
      </c>
      <c r="AY195" s="245" t="s">
        <v>125</v>
      </c>
    </row>
    <row r="196" s="14" customFormat="1">
      <c r="A196" s="14"/>
      <c r="B196" s="235"/>
      <c r="C196" s="236"/>
      <c r="D196" s="226" t="s">
        <v>137</v>
      </c>
      <c r="E196" s="237" t="s">
        <v>19</v>
      </c>
      <c r="F196" s="238" t="s">
        <v>243</v>
      </c>
      <c r="G196" s="236"/>
      <c r="H196" s="239">
        <v>6.7199999999999998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5" t="s">
        <v>137</v>
      </c>
      <c r="AU196" s="245" t="s">
        <v>85</v>
      </c>
      <c r="AV196" s="14" t="s">
        <v>85</v>
      </c>
      <c r="AW196" s="14" t="s">
        <v>36</v>
      </c>
      <c r="AX196" s="14" t="s">
        <v>75</v>
      </c>
      <c r="AY196" s="245" t="s">
        <v>125</v>
      </c>
    </row>
    <row r="197" s="13" customFormat="1">
      <c r="A197" s="13"/>
      <c r="B197" s="224"/>
      <c r="C197" s="225"/>
      <c r="D197" s="226" t="s">
        <v>137</v>
      </c>
      <c r="E197" s="227" t="s">
        <v>19</v>
      </c>
      <c r="F197" s="228" t="s">
        <v>244</v>
      </c>
      <c r="G197" s="225"/>
      <c r="H197" s="227" t="s">
        <v>19</v>
      </c>
      <c r="I197" s="229"/>
      <c r="J197" s="225"/>
      <c r="K197" s="225"/>
      <c r="L197" s="230"/>
      <c r="M197" s="231"/>
      <c r="N197" s="232"/>
      <c r="O197" s="232"/>
      <c r="P197" s="232"/>
      <c r="Q197" s="232"/>
      <c r="R197" s="232"/>
      <c r="S197" s="232"/>
      <c r="T197" s="23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4" t="s">
        <v>137</v>
      </c>
      <c r="AU197" s="234" t="s">
        <v>85</v>
      </c>
      <c r="AV197" s="13" t="s">
        <v>83</v>
      </c>
      <c r="AW197" s="13" t="s">
        <v>36</v>
      </c>
      <c r="AX197" s="13" t="s">
        <v>75</v>
      </c>
      <c r="AY197" s="234" t="s">
        <v>125</v>
      </c>
    </row>
    <row r="198" s="14" customFormat="1">
      <c r="A198" s="14"/>
      <c r="B198" s="235"/>
      <c r="C198" s="236"/>
      <c r="D198" s="226" t="s">
        <v>137</v>
      </c>
      <c r="E198" s="237" t="s">
        <v>19</v>
      </c>
      <c r="F198" s="238" t="s">
        <v>245</v>
      </c>
      <c r="G198" s="236"/>
      <c r="H198" s="239">
        <v>22.175999999999998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5" t="s">
        <v>137</v>
      </c>
      <c r="AU198" s="245" t="s">
        <v>85</v>
      </c>
      <c r="AV198" s="14" t="s">
        <v>85</v>
      </c>
      <c r="AW198" s="14" t="s">
        <v>36</v>
      </c>
      <c r="AX198" s="14" t="s">
        <v>75</v>
      </c>
      <c r="AY198" s="245" t="s">
        <v>125</v>
      </c>
    </row>
    <row r="199" s="13" customFormat="1">
      <c r="A199" s="13"/>
      <c r="B199" s="224"/>
      <c r="C199" s="225"/>
      <c r="D199" s="226" t="s">
        <v>137</v>
      </c>
      <c r="E199" s="227" t="s">
        <v>19</v>
      </c>
      <c r="F199" s="228" t="s">
        <v>246</v>
      </c>
      <c r="G199" s="225"/>
      <c r="H199" s="227" t="s">
        <v>19</v>
      </c>
      <c r="I199" s="229"/>
      <c r="J199" s="225"/>
      <c r="K199" s="225"/>
      <c r="L199" s="230"/>
      <c r="M199" s="231"/>
      <c r="N199" s="232"/>
      <c r="O199" s="232"/>
      <c r="P199" s="232"/>
      <c r="Q199" s="232"/>
      <c r="R199" s="232"/>
      <c r="S199" s="232"/>
      <c r="T199" s="23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4" t="s">
        <v>137</v>
      </c>
      <c r="AU199" s="234" t="s">
        <v>85</v>
      </c>
      <c r="AV199" s="13" t="s">
        <v>83</v>
      </c>
      <c r="AW199" s="13" t="s">
        <v>36</v>
      </c>
      <c r="AX199" s="13" t="s">
        <v>75</v>
      </c>
      <c r="AY199" s="234" t="s">
        <v>125</v>
      </c>
    </row>
    <row r="200" s="14" customFormat="1">
      <c r="A200" s="14"/>
      <c r="B200" s="235"/>
      <c r="C200" s="236"/>
      <c r="D200" s="226" t="s">
        <v>137</v>
      </c>
      <c r="E200" s="237" t="s">
        <v>19</v>
      </c>
      <c r="F200" s="238" t="s">
        <v>247</v>
      </c>
      <c r="G200" s="236"/>
      <c r="H200" s="239">
        <v>16.655999999999999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5" t="s">
        <v>137</v>
      </c>
      <c r="AU200" s="245" t="s">
        <v>85</v>
      </c>
      <c r="AV200" s="14" t="s">
        <v>85</v>
      </c>
      <c r="AW200" s="14" t="s">
        <v>36</v>
      </c>
      <c r="AX200" s="14" t="s">
        <v>75</v>
      </c>
      <c r="AY200" s="245" t="s">
        <v>125</v>
      </c>
    </row>
    <row r="201" s="13" customFormat="1">
      <c r="A201" s="13"/>
      <c r="B201" s="224"/>
      <c r="C201" s="225"/>
      <c r="D201" s="226" t="s">
        <v>137</v>
      </c>
      <c r="E201" s="227" t="s">
        <v>19</v>
      </c>
      <c r="F201" s="228" t="s">
        <v>140</v>
      </c>
      <c r="G201" s="225"/>
      <c r="H201" s="227" t="s">
        <v>19</v>
      </c>
      <c r="I201" s="229"/>
      <c r="J201" s="225"/>
      <c r="K201" s="225"/>
      <c r="L201" s="230"/>
      <c r="M201" s="231"/>
      <c r="N201" s="232"/>
      <c r="O201" s="232"/>
      <c r="P201" s="232"/>
      <c r="Q201" s="232"/>
      <c r="R201" s="232"/>
      <c r="S201" s="232"/>
      <c r="T201" s="23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4" t="s">
        <v>137</v>
      </c>
      <c r="AU201" s="234" t="s">
        <v>85</v>
      </c>
      <c r="AV201" s="13" t="s">
        <v>83</v>
      </c>
      <c r="AW201" s="13" t="s">
        <v>36</v>
      </c>
      <c r="AX201" s="13" t="s">
        <v>75</v>
      </c>
      <c r="AY201" s="234" t="s">
        <v>125</v>
      </c>
    </row>
    <row r="202" s="13" customFormat="1">
      <c r="A202" s="13"/>
      <c r="B202" s="224"/>
      <c r="C202" s="225"/>
      <c r="D202" s="226" t="s">
        <v>137</v>
      </c>
      <c r="E202" s="227" t="s">
        <v>19</v>
      </c>
      <c r="F202" s="228" t="s">
        <v>161</v>
      </c>
      <c r="G202" s="225"/>
      <c r="H202" s="227" t="s">
        <v>19</v>
      </c>
      <c r="I202" s="229"/>
      <c r="J202" s="225"/>
      <c r="K202" s="225"/>
      <c r="L202" s="230"/>
      <c r="M202" s="231"/>
      <c r="N202" s="232"/>
      <c r="O202" s="232"/>
      <c r="P202" s="232"/>
      <c r="Q202" s="232"/>
      <c r="R202" s="232"/>
      <c r="S202" s="232"/>
      <c r="T202" s="23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4" t="s">
        <v>137</v>
      </c>
      <c r="AU202" s="234" t="s">
        <v>85</v>
      </c>
      <c r="AV202" s="13" t="s">
        <v>83</v>
      </c>
      <c r="AW202" s="13" t="s">
        <v>36</v>
      </c>
      <c r="AX202" s="13" t="s">
        <v>75</v>
      </c>
      <c r="AY202" s="234" t="s">
        <v>125</v>
      </c>
    </row>
    <row r="203" s="13" customFormat="1">
      <c r="A203" s="13"/>
      <c r="B203" s="224"/>
      <c r="C203" s="225"/>
      <c r="D203" s="226" t="s">
        <v>137</v>
      </c>
      <c r="E203" s="227" t="s">
        <v>19</v>
      </c>
      <c r="F203" s="228" t="s">
        <v>244</v>
      </c>
      <c r="G203" s="225"/>
      <c r="H203" s="227" t="s">
        <v>19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4" t="s">
        <v>137</v>
      </c>
      <c r="AU203" s="234" t="s">
        <v>85</v>
      </c>
      <c r="AV203" s="13" t="s">
        <v>83</v>
      </c>
      <c r="AW203" s="13" t="s">
        <v>36</v>
      </c>
      <c r="AX203" s="13" t="s">
        <v>75</v>
      </c>
      <c r="AY203" s="234" t="s">
        <v>125</v>
      </c>
    </row>
    <row r="204" s="14" customFormat="1">
      <c r="A204" s="14"/>
      <c r="B204" s="235"/>
      <c r="C204" s="236"/>
      <c r="D204" s="226" t="s">
        <v>137</v>
      </c>
      <c r="E204" s="237" t="s">
        <v>19</v>
      </c>
      <c r="F204" s="238" t="s">
        <v>248</v>
      </c>
      <c r="G204" s="236"/>
      <c r="H204" s="239">
        <v>0.64700000000000002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5" t="s">
        <v>137</v>
      </c>
      <c r="AU204" s="245" t="s">
        <v>85</v>
      </c>
      <c r="AV204" s="14" t="s">
        <v>85</v>
      </c>
      <c r="AW204" s="14" t="s">
        <v>36</v>
      </c>
      <c r="AX204" s="14" t="s">
        <v>75</v>
      </c>
      <c r="AY204" s="245" t="s">
        <v>125</v>
      </c>
    </row>
    <row r="205" s="13" customFormat="1">
      <c r="A205" s="13"/>
      <c r="B205" s="224"/>
      <c r="C205" s="225"/>
      <c r="D205" s="226" t="s">
        <v>137</v>
      </c>
      <c r="E205" s="227" t="s">
        <v>19</v>
      </c>
      <c r="F205" s="228" t="s">
        <v>240</v>
      </c>
      <c r="G205" s="225"/>
      <c r="H205" s="227" t="s">
        <v>19</v>
      </c>
      <c r="I205" s="229"/>
      <c r="J205" s="225"/>
      <c r="K205" s="225"/>
      <c r="L205" s="230"/>
      <c r="M205" s="231"/>
      <c r="N205" s="232"/>
      <c r="O205" s="232"/>
      <c r="P205" s="232"/>
      <c r="Q205" s="232"/>
      <c r="R205" s="232"/>
      <c r="S205" s="232"/>
      <c r="T205" s="23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4" t="s">
        <v>137</v>
      </c>
      <c r="AU205" s="234" t="s">
        <v>85</v>
      </c>
      <c r="AV205" s="13" t="s">
        <v>83</v>
      </c>
      <c r="AW205" s="13" t="s">
        <v>36</v>
      </c>
      <c r="AX205" s="13" t="s">
        <v>75</v>
      </c>
      <c r="AY205" s="234" t="s">
        <v>125</v>
      </c>
    </row>
    <row r="206" s="14" customFormat="1">
      <c r="A206" s="14"/>
      <c r="B206" s="235"/>
      <c r="C206" s="236"/>
      <c r="D206" s="226" t="s">
        <v>137</v>
      </c>
      <c r="E206" s="237" t="s">
        <v>19</v>
      </c>
      <c r="F206" s="238" t="s">
        <v>249</v>
      </c>
      <c r="G206" s="236"/>
      <c r="H206" s="239">
        <v>0.77300000000000002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5" t="s">
        <v>137</v>
      </c>
      <c r="AU206" s="245" t="s">
        <v>85</v>
      </c>
      <c r="AV206" s="14" t="s">
        <v>85</v>
      </c>
      <c r="AW206" s="14" t="s">
        <v>36</v>
      </c>
      <c r="AX206" s="14" t="s">
        <v>75</v>
      </c>
      <c r="AY206" s="245" t="s">
        <v>125</v>
      </c>
    </row>
    <row r="207" s="13" customFormat="1">
      <c r="A207" s="13"/>
      <c r="B207" s="224"/>
      <c r="C207" s="225"/>
      <c r="D207" s="226" t="s">
        <v>137</v>
      </c>
      <c r="E207" s="227" t="s">
        <v>19</v>
      </c>
      <c r="F207" s="228" t="s">
        <v>163</v>
      </c>
      <c r="G207" s="225"/>
      <c r="H207" s="227" t="s">
        <v>19</v>
      </c>
      <c r="I207" s="229"/>
      <c r="J207" s="225"/>
      <c r="K207" s="225"/>
      <c r="L207" s="230"/>
      <c r="M207" s="231"/>
      <c r="N207" s="232"/>
      <c r="O207" s="232"/>
      <c r="P207" s="232"/>
      <c r="Q207" s="232"/>
      <c r="R207" s="232"/>
      <c r="S207" s="232"/>
      <c r="T207" s="23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4" t="s">
        <v>137</v>
      </c>
      <c r="AU207" s="234" t="s">
        <v>85</v>
      </c>
      <c r="AV207" s="13" t="s">
        <v>83</v>
      </c>
      <c r="AW207" s="13" t="s">
        <v>36</v>
      </c>
      <c r="AX207" s="13" t="s">
        <v>75</v>
      </c>
      <c r="AY207" s="234" t="s">
        <v>125</v>
      </c>
    </row>
    <row r="208" s="13" customFormat="1">
      <c r="A208" s="13"/>
      <c r="B208" s="224"/>
      <c r="C208" s="225"/>
      <c r="D208" s="226" t="s">
        <v>137</v>
      </c>
      <c r="E208" s="227" t="s">
        <v>19</v>
      </c>
      <c r="F208" s="228" t="s">
        <v>244</v>
      </c>
      <c r="G208" s="225"/>
      <c r="H208" s="227" t="s">
        <v>19</v>
      </c>
      <c r="I208" s="229"/>
      <c r="J208" s="225"/>
      <c r="K208" s="225"/>
      <c r="L208" s="230"/>
      <c r="M208" s="231"/>
      <c r="N208" s="232"/>
      <c r="O208" s="232"/>
      <c r="P208" s="232"/>
      <c r="Q208" s="232"/>
      <c r="R208" s="232"/>
      <c r="S208" s="232"/>
      <c r="T208" s="23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4" t="s">
        <v>137</v>
      </c>
      <c r="AU208" s="234" t="s">
        <v>85</v>
      </c>
      <c r="AV208" s="13" t="s">
        <v>83</v>
      </c>
      <c r="AW208" s="13" t="s">
        <v>36</v>
      </c>
      <c r="AX208" s="13" t="s">
        <v>75</v>
      </c>
      <c r="AY208" s="234" t="s">
        <v>125</v>
      </c>
    </row>
    <row r="209" s="14" customFormat="1">
      <c r="A209" s="14"/>
      <c r="B209" s="235"/>
      <c r="C209" s="236"/>
      <c r="D209" s="226" t="s">
        <v>137</v>
      </c>
      <c r="E209" s="237" t="s">
        <v>19</v>
      </c>
      <c r="F209" s="238" t="s">
        <v>250</v>
      </c>
      <c r="G209" s="236"/>
      <c r="H209" s="239">
        <v>22.638000000000002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5" t="s">
        <v>137</v>
      </c>
      <c r="AU209" s="245" t="s">
        <v>85</v>
      </c>
      <c r="AV209" s="14" t="s">
        <v>85</v>
      </c>
      <c r="AW209" s="14" t="s">
        <v>36</v>
      </c>
      <c r="AX209" s="14" t="s">
        <v>75</v>
      </c>
      <c r="AY209" s="245" t="s">
        <v>125</v>
      </c>
    </row>
    <row r="210" s="13" customFormat="1">
      <c r="A210" s="13"/>
      <c r="B210" s="224"/>
      <c r="C210" s="225"/>
      <c r="D210" s="226" t="s">
        <v>137</v>
      </c>
      <c r="E210" s="227" t="s">
        <v>19</v>
      </c>
      <c r="F210" s="228" t="s">
        <v>240</v>
      </c>
      <c r="G210" s="225"/>
      <c r="H210" s="227" t="s">
        <v>19</v>
      </c>
      <c r="I210" s="229"/>
      <c r="J210" s="225"/>
      <c r="K210" s="225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137</v>
      </c>
      <c r="AU210" s="234" t="s">
        <v>85</v>
      </c>
      <c r="AV210" s="13" t="s">
        <v>83</v>
      </c>
      <c r="AW210" s="13" t="s">
        <v>36</v>
      </c>
      <c r="AX210" s="13" t="s">
        <v>75</v>
      </c>
      <c r="AY210" s="234" t="s">
        <v>125</v>
      </c>
    </row>
    <row r="211" s="14" customFormat="1">
      <c r="A211" s="14"/>
      <c r="B211" s="235"/>
      <c r="C211" s="236"/>
      <c r="D211" s="226" t="s">
        <v>137</v>
      </c>
      <c r="E211" s="237" t="s">
        <v>19</v>
      </c>
      <c r="F211" s="238" t="s">
        <v>251</v>
      </c>
      <c r="G211" s="236"/>
      <c r="H211" s="239">
        <v>14.23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5" t="s">
        <v>137</v>
      </c>
      <c r="AU211" s="245" t="s">
        <v>85</v>
      </c>
      <c r="AV211" s="14" t="s">
        <v>85</v>
      </c>
      <c r="AW211" s="14" t="s">
        <v>36</v>
      </c>
      <c r="AX211" s="14" t="s">
        <v>75</v>
      </c>
      <c r="AY211" s="245" t="s">
        <v>125</v>
      </c>
    </row>
    <row r="212" s="13" customFormat="1">
      <c r="A212" s="13"/>
      <c r="B212" s="224"/>
      <c r="C212" s="225"/>
      <c r="D212" s="226" t="s">
        <v>137</v>
      </c>
      <c r="E212" s="227" t="s">
        <v>19</v>
      </c>
      <c r="F212" s="228" t="s">
        <v>246</v>
      </c>
      <c r="G212" s="225"/>
      <c r="H212" s="227" t="s">
        <v>19</v>
      </c>
      <c r="I212" s="229"/>
      <c r="J212" s="225"/>
      <c r="K212" s="225"/>
      <c r="L212" s="230"/>
      <c r="M212" s="231"/>
      <c r="N212" s="232"/>
      <c r="O212" s="232"/>
      <c r="P212" s="232"/>
      <c r="Q212" s="232"/>
      <c r="R212" s="232"/>
      <c r="S212" s="232"/>
      <c r="T212" s="23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4" t="s">
        <v>137</v>
      </c>
      <c r="AU212" s="234" t="s">
        <v>85</v>
      </c>
      <c r="AV212" s="13" t="s">
        <v>83</v>
      </c>
      <c r="AW212" s="13" t="s">
        <v>36</v>
      </c>
      <c r="AX212" s="13" t="s">
        <v>75</v>
      </c>
      <c r="AY212" s="234" t="s">
        <v>125</v>
      </c>
    </row>
    <row r="213" s="14" customFormat="1">
      <c r="A213" s="14"/>
      <c r="B213" s="235"/>
      <c r="C213" s="236"/>
      <c r="D213" s="226" t="s">
        <v>137</v>
      </c>
      <c r="E213" s="237" t="s">
        <v>19</v>
      </c>
      <c r="F213" s="238" t="s">
        <v>252</v>
      </c>
      <c r="G213" s="236"/>
      <c r="H213" s="239">
        <v>15.512000000000001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5" t="s">
        <v>137</v>
      </c>
      <c r="AU213" s="245" t="s">
        <v>85</v>
      </c>
      <c r="AV213" s="14" t="s">
        <v>85</v>
      </c>
      <c r="AW213" s="14" t="s">
        <v>36</v>
      </c>
      <c r="AX213" s="14" t="s">
        <v>75</v>
      </c>
      <c r="AY213" s="245" t="s">
        <v>125</v>
      </c>
    </row>
    <row r="214" s="15" customFormat="1">
      <c r="A214" s="15"/>
      <c r="B214" s="246"/>
      <c r="C214" s="247"/>
      <c r="D214" s="226" t="s">
        <v>137</v>
      </c>
      <c r="E214" s="248" t="s">
        <v>19</v>
      </c>
      <c r="F214" s="249" t="s">
        <v>144</v>
      </c>
      <c r="G214" s="247"/>
      <c r="H214" s="250">
        <v>106.29900000000001</v>
      </c>
      <c r="I214" s="251"/>
      <c r="J214" s="247"/>
      <c r="K214" s="247"/>
      <c r="L214" s="252"/>
      <c r="M214" s="253"/>
      <c r="N214" s="254"/>
      <c r="O214" s="254"/>
      <c r="P214" s="254"/>
      <c r="Q214" s="254"/>
      <c r="R214" s="254"/>
      <c r="S214" s="254"/>
      <c r="T214" s="25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56" t="s">
        <v>137</v>
      </c>
      <c r="AU214" s="256" t="s">
        <v>85</v>
      </c>
      <c r="AV214" s="15" t="s">
        <v>133</v>
      </c>
      <c r="AW214" s="15" t="s">
        <v>36</v>
      </c>
      <c r="AX214" s="15" t="s">
        <v>83</v>
      </c>
      <c r="AY214" s="256" t="s">
        <v>125</v>
      </c>
    </row>
    <row r="215" s="2" customFormat="1" ht="24.15" customHeight="1">
      <c r="A215" s="40"/>
      <c r="B215" s="41"/>
      <c r="C215" s="206" t="s">
        <v>253</v>
      </c>
      <c r="D215" s="206" t="s">
        <v>128</v>
      </c>
      <c r="E215" s="207" t="s">
        <v>254</v>
      </c>
      <c r="F215" s="208" t="s">
        <v>255</v>
      </c>
      <c r="G215" s="209" t="s">
        <v>131</v>
      </c>
      <c r="H215" s="210">
        <v>74.131</v>
      </c>
      <c r="I215" s="211"/>
      <c r="J215" s="212">
        <f>ROUND(I215*H215,2)</f>
        <v>0</v>
      </c>
      <c r="K215" s="208" t="s">
        <v>19</v>
      </c>
      <c r="L215" s="46"/>
      <c r="M215" s="213" t="s">
        <v>19</v>
      </c>
      <c r="N215" s="214" t="s">
        <v>46</v>
      </c>
      <c r="O215" s="86"/>
      <c r="P215" s="215">
        <f>O215*H215</f>
        <v>0</v>
      </c>
      <c r="Q215" s="215">
        <v>0.00018000000000000001</v>
      </c>
      <c r="R215" s="215">
        <f>Q215*H215</f>
        <v>0.013343580000000001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133</v>
      </c>
      <c r="AT215" s="217" t="s">
        <v>128</v>
      </c>
      <c r="AU215" s="217" t="s">
        <v>85</v>
      </c>
      <c r="AY215" s="19" t="s">
        <v>125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83</v>
      </c>
      <c r="BK215" s="218">
        <f>ROUND(I215*H215,2)</f>
        <v>0</v>
      </c>
      <c r="BL215" s="19" t="s">
        <v>133</v>
      </c>
      <c r="BM215" s="217" t="s">
        <v>256</v>
      </c>
    </row>
    <row r="216" s="2" customFormat="1" ht="33" customHeight="1">
      <c r="A216" s="40"/>
      <c r="B216" s="41"/>
      <c r="C216" s="206" t="s">
        <v>257</v>
      </c>
      <c r="D216" s="206" t="s">
        <v>128</v>
      </c>
      <c r="E216" s="207" t="s">
        <v>258</v>
      </c>
      <c r="F216" s="208" t="s">
        <v>259</v>
      </c>
      <c r="G216" s="209" t="s">
        <v>131</v>
      </c>
      <c r="H216" s="210">
        <v>74.131</v>
      </c>
      <c r="I216" s="211"/>
      <c r="J216" s="212">
        <f>ROUND(I216*H216,2)</f>
        <v>0</v>
      </c>
      <c r="K216" s="208" t="s">
        <v>19</v>
      </c>
      <c r="L216" s="46"/>
      <c r="M216" s="213" t="s">
        <v>19</v>
      </c>
      <c r="N216" s="214" t="s">
        <v>46</v>
      </c>
      <c r="O216" s="86"/>
      <c r="P216" s="215">
        <f>O216*H216</f>
        <v>0</v>
      </c>
      <c r="Q216" s="215">
        <v>0.0027499999999999998</v>
      </c>
      <c r="R216" s="215">
        <f>Q216*H216</f>
        <v>0.20386024999999999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133</v>
      </c>
      <c r="AT216" s="217" t="s">
        <v>128</v>
      </c>
      <c r="AU216" s="217" t="s">
        <v>85</v>
      </c>
      <c r="AY216" s="19" t="s">
        <v>125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83</v>
      </c>
      <c r="BK216" s="218">
        <f>ROUND(I216*H216,2)</f>
        <v>0</v>
      </c>
      <c r="BL216" s="19" t="s">
        <v>133</v>
      </c>
      <c r="BM216" s="217" t="s">
        <v>260</v>
      </c>
    </row>
    <row r="217" s="13" customFormat="1">
      <c r="A217" s="13"/>
      <c r="B217" s="224"/>
      <c r="C217" s="225"/>
      <c r="D217" s="226" t="s">
        <v>137</v>
      </c>
      <c r="E217" s="227" t="s">
        <v>19</v>
      </c>
      <c r="F217" s="228" t="s">
        <v>138</v>
      </c>
      <c r="G217" s="225"/>
      <c r="H217" s="227" t="s">
        <v>19</v>
      </c>
      <c r="I217" s="229"/>
      <c r="J217" s="225"/>
      <c r="K217" s="225"/>
      <c r="L217" s="230"/>
      <c r="M217" s="231"/>
      <c r="N217" s="232"/>
      <c r="O217" s="232"/>
      <c r="P217" s="232"/>
      <c r="Q217" s="232"/>
      <c r="R217" s="232"/>
      <c r="S217" s="232"/>
      <c r="T217" s="23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137</v>
      </c>
      <c r="AU217" s="234" t="s">
        <v>85</v>
      </c>
      <c r="AV217" s="13" t="s">
        <v>83</v>
      </c>
      <c r="AW217" s="13" t="s">
        <v>36</v>
      </c>
      <c r="AX217" s="13" t="s">
        <v>75</v>
      </c>
      <c r="AY217" s="234" t="s">
        <v>125</v>
      </c>
    </row>
    <row r="218" s="13" customFormat="1">
      <c r="A218" s="13"/>
      <c r="B218" s="224"/>
      <c r="C218" s="225"/>
      <c r="D218" s="226" t="s">
        <v>137</v>
      </c>
      <c r="E218" s="227" t="s">
        <v>19</v>
      </c>
      <c r="F218" s="228" t="s">
        <v>163</v>
      </c>
      <c r="G218" s="225"/>
      <c r="H218" s="227" t="s">
        <v>19</v>
      </c>
      <c r="I218" s="229"/>
      <c r="J218" s="225"/>
      <c r="K218" s="225"/>
      <c r="L218" s="230"/>
      <c r="M218" s="231"/>
      <c r="N218" s="232"/>
      <c r="O218" s="232"/>
      <c r="P218" s="232"/>
      <c r="Q218" s="232"/>
      <c r="R218" s="232"/>
      <c r="S218" s="232"/>
      <c r="T218" s="23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4" t="s">
        <v>137</v>
      </c>
      <c r="AU218" s="234" t="s">
        <v>85</v>
      </c>
      <c r="AV218" s="13" t="s">
        <v>83</v>
      </c>
      <c r="AW218" s="13" t="s">
        <v>36</v>
      </c>
      <c r="AX218" s="13" t="s">
        <v>75</v>
      </c>
      <c r="AY218" s="234" t="s">
        <v>125</v>
      </c>
    </row>
    <row r="219" s="13" customFormat="1">
      <c r="A219" s="13"/>
      <c r="B219" s="224"/>
      <c r="C219" s="225"/>
      <c r="D219" s="226" t="s">
        <v>137</v>
      </c>
      <c r="E219" s="227" t="s">
        <v>19</v>
      </c>
      <c r="F219" s="228" t="s">
        <v>240</v>
      </c>
      <c r="G219" s="225"/>
      <c r="H219" s="227" t="s">
        <v>19</v>
      </c>
      <c r="I219" s="229"/>
      <c r="J219" s="225"/>
      <c r="K219" s="225"/>
      <c r="L219" s="230"/>
      <c r="M219" s="231"/>
      <c r="N219" s="232"/>
      <c r="O219" s="232"/>
      <c r="P219" s="232"/>
      <c r="Q219" s="232"/>
      <c r="R219" s="232"/>
      <c r="S219" s="232"/>
      <c r="T219" s="23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4" t="s">
        <v>137</v>
      </c>
      <c r="AU219" s="234" t="s">
        <v>85</v>
      </c>
      <c r="AV219" s="13" t="s">
        <v>83</v>
      </c>
      <c r="AW219" s="13" t="s">
        <v>36</v>
      </c>
      <c r="AX219" s="13" t="s">
        <v>75</v>
      </c>
      <c r="AY219" s="234" t="s">
        <v>125</v>
      </c>
    </row>
    <row r="220" s="14" customFormat="1">
      <c r="A220" s="14"/>
      <c r="B220" s="235"/>
      <c r="C220" s="236"/>
      <c r="D220" s="226" t="s">
        <v>137</v>
      </c>
      <c r="E220" s="237" t="s">
        <v>19</v>
      </c>
      <c r="F220" s="238" t="s">
        <v>241</v>
      </c>
      <c r="G220" s="236"/>
      <c r="H220" s="239">
        <v>0.73899999999999999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5" t="s">
        <v>137</v>
      </c>
      <c r="AU220" s="245" t="s">
        <v>85</v>
      </c>
      <c r="AV220" s="14" t="s">
        <v>85</v>
      </c>
      <c r="AW220" s="14" t="s">
        <v>36</v>
      </c>
      <c r="AX220" s="14" t="s">
        <v>75</v>
      </c>
      <c r="AY220" s="245" t="s">
        <v>125</v>
      </c>
    </row>
    <row r="221" s="14" customFormat="1">
      <c r="A221" s="14"/>
      <c r="B221" s="235"/>
      <c r="C221" s="236"/>
      <c r="D221" s="226" t="s">
        <v>137</v>
      </c>
      <c r="E221" s="237" t="s">
        <v>19</v>
      </c>
      <c r="F221" s="238" t="s">
        <v>242</v>
      </c>
      <c r="G221" s="236"/>
      <c r="H221" s="239">
        <v>6.2080000000000002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5" t="s">
        <v>137</v>
      </c>
      <c r="AU221" s="245" t="s">
        <v>85</v>
      </c>
      <c r="AV221" s="14" t="s">
        <v>85</v>
      </c>
      <c r="AW221" s="14" t="s">
        <v>36</v>
      </c>
      <c r="AX221" s="14" t="s">
        <v>75</v>
      </c>
      <c r="AY221" s="245" t="s">
        <v>125</v>
      </c>
    </row>
    <row r="222" s="14" customFormat="1">
      <c r="A222" s="14"/>
      <c r="B222" s="235"/>
      <c r="C222" s="236"/>
      <c r="D222" s="226" t="s">
        <v>137</v>
      </c>
      <c r="E222" s="237" t="s">
        <v>19</v>
      </c>
      <c r="F222" s="238" t="s">
        <v>243</v>
      </c>
      <c r="G222" s="236"/>
      <c r="H222" s="239">
        <v>6.7199999999999998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5" t="s">
        <v>137</v>
      </c>
      <c r="AU222" s="245" t="s">
        <v>85</v>
      </c>
      <c r="AV222" s="14" t="s">
        <v>85</v>
      </c>
      <c r="AW222" s="14" t="s">
        <v>36</v>
      </c>
      <c r="AX222" s="14" t="s">
        <v>75</v>
      </c>
      <c r="AY222" s="245" t="s">
        <v>125</v>
      </c>
    </row>
    <row r="223" s="13" customFormat="1">
      <c r="A223" s="13"/>
      <c r="B223" s="224"/>
      <c r="C223" s="225"/>
      <c r="D223" s="226" t="s">
        <v>137</v>
      </c>
      <c r="E223" s="227" t="s">
        <v>19</v>
      </c>
      <c r="F223" s="228" t="s">
        <v>244</v>
      </c>
      <c r="G223" s="225"/>
      <c r="H223" s="227" t="s">
        <v>19</v>
      </c>
      <c r="I223" s="229"/>
      <c r="J223" s="225"/>
      <c r="K223" s="225"/>
      <c r="L223" s="230"/>
      <c r="M223" s="231"/>
      <c r="N223" s="232"/>
      <c r="O223" s="232"/>
      <c r="P223" s="232"/>
      <c r="Q223" s="232"/>
      <c r="R223" s="232"/>
      <c r="S223" s="232"/>
      <c r="T223" s="23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4" t="s">
        <v>137</v>
      </c>
      <c r="AU223" s="234" t="s">
        <v>85</v>
      </c>
      <c r="AV223" s="13" t="s">
        <v>83</v>
      </c>
      <c r="AW223" s="13" t="s">
        <v>36</v>
      </c>
      <c r="AX223" s="13" t="s">
        <v>75</v>
      </c>
      <c r="AY223" s="234" t="s">
        <v>125</v>
      </c>
    </row>
    <row r="224" s="14" customFormat="1">
      <c r="A224" s="14"/>
      <c r="B224" s="235"/>
      <c r="C224" s="236"/>
      <c r="D224" s="226" t="s">
        <v>137</v>
      </c>
      <c r="E224" s="237" t="s">
        <v>19</v>
      </c>
      <c r="F224" s="238" t="s">
        <v>245</v>
      </c>
      <c r="G224" s="236"/>
      <c r="H224" s="239">
        <v>22.175999999999998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5" t="s">
        <v>137</v>
      </c>
      <c r="AU224" s="245" t="s">
        <v>85</v>
      </c>
      <c r="AV224" s="14" t="s">
        <v>85</v>
      </c>
      <c r="AW224" s="14" t="s">
        <v>36</v>
      </c>
      <c r="AX224" s="14" t="s">
        <v>75</v>
      </c>
      <c r="AY224" s="245" t="s">
        <v>125</v>
      </c>
    </row>
    <row r="225" s="13" customFormat="1">
      <c r="A225" s="13"/>
      <c r="B225" s="224"/>
      <c r="C225" s="225"/>
      <c r="D225" s="226" t="s">
        <v>137</v>
      </c>
      <c r="E225" s="227" t="s">
        <v>19</v>
      </c>
      <c r="F225" s="228" t="s">
        <v>140</v>
      </c>
      <c r="G225" s="225"/>
      <c r="H225" s="227" t="s">
        <v>19</v>
      </c>
      <c r="I225" s="229"/>
      <c r="J225" s="225"/>
      <c r="K225" s="225"/>
      <c r="L225" s="230"/>
      <c r="M225" s="231"/>
      <c r="N225" s="232"/>
      <c r="O225" s="232"/>
      <c r="P225" s="232"/>
      <c r="Q225" s="232"/>
      <c r="R225" s="232"/>
      <c r="S225" s="232"/>
      <c r="T225" s="23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4" t="s">
        <v>137</v>
      </c>
      <c r="AU225" s="234" t="s">
        <v>85</v>
      </c>
      <c r="AV225" s="13" t="s">
        <v>83</v>
      </c>
      <c r="AW225" s="13" t="s">
        <v>36</v>
      </c>
      <c r="AX225" s="13" t="s">
        <v>75</v>
      </c>
      <c r="AY225" s="234" t="s">
        <v>125</v>
      </c>
    </row>
    <row r="226" s="13" customFormat="1">
      <c r="A226" s="13"/>
      <c r="B226" s="224"/>
      <c r="C226" s="225"/>
      <c r="D226" s="226" t="s">
        <v>137</v>
      </c>
      <c r="E226" s="227" t="s">
        <v>19</v>
      </c>
      <c r="F226" s="228" t="s">
        <v>161</v>
      </c>
      <c r="G226" s="225"/>
      <c r="H226" s="227" t="s">
        <v>19</v>
      </c>
      <c r="I226" s="229"/>
      <c r="J226" s="225"/>
      <c r="K226" s="225"/>
      <c r="L226" s="230"/>
      <c r="M226" s="231"/>
      <c r="N226" s="232"/>
      <c r="O226" s="232"/>
      <c r="P226" s="232"/>
      <c r="Q226" s="232"/>
      <c r="R226" s="232"/>
      <c r="S226" s="232"/>
      <c r="T226" s="23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4" t="s">
        <v>137</v>
      </c>
      <c r="AU226" s="234" t="s">
        <v>85</v>
      </c>
      <c r="AV226" s="13" t="s">
        <v>83</v>
      </c>
      <c r="AW226" s="13" t="s">
        <v>36</v>
      </c>
      <c r="AX226" s="13" t="s">
        <v>75</v>
      </c>
      <c r="AY226" s="234" t="s">
        <v>125</v>
      </c>
    </row>
    <row r="227" s="13" customFormat="1">
      <c r="A227" s="13"/>
      <c r="B227" s="224"/>
      <c r="C227" s="225"/>
      <c r="D227" s="226" t="s">
        <v>137</v>
      </c>
      <c r="E227" s="227" t="s">
        <v>19</v>
      </c>
      <c r="F227" s="228" t="s">
        <v>244</v>
      </c>
      <c r="G227" s="225"/>
      <c r="H227" s="227" t="s">
        <v>19</v>
      </c>
      <c r="I227" s="229"/>
      <c r="J227" s="225"/>
      <c r="K227" s="225"/>
      <c r="L227" s="230"/>
      <c r="M227" s="231"/>
      <c r="N227" s="232"/>
      <c r="O227" s="232"/>
      <c r="P227" s="232"/>
      <c r="Q227" s="232"/>
      <c r="R227" s="232"/>
      <c r="S227" s="232"/>
      <c r="T227" s="23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4" t="s">
        <v>137</v>
      </c>
      <c r="AU227" s="234" t="s">
        <v>85</v>
      </c>
      <c r="AV227" s="13" t="s">
        <v>83</v>
      </c>
      <c r="AW227" s="13" t="s">
        <v>36</v>
      </c>
      <c r="AX227" s="13" t="s">
        <v>75</v>
      </c>
      <c r="AY227" s="234" t="s">
        <v>125</v>
      </c>
    </row>
    <row r="228" s="14" customFormat="1">
      <c r="A228" s="14"/>
      <c r="B228" s="235"/>
      <c r="C228" s="236"/>
      <c r="D228" s="226" t="s">
        <v>137</v>
      </c>
      <c r="E228" s="237" t="s">
        <v>19</v>
      </c>
      <c r="F228" s="238" t="s">
        <v>248</v>
      </c>
      <c r="G228" s="236"/>
      <c r="H228" s="239">
        <v>0.64700000000000002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5" t="s">
        <v>137</v>
      </c>
      <c r="AU228" s="245" t="s">
        <v>85</v>
      </c>
      <c r="AV228" s="14" t="s">
        <v>85</v>
      </c>
      <c r="AW228" s="14" t="s">
        <v>36</v>
      </c>
      <c r="AX228" s="14" t="s">
        <v>75</v>
      </c>
      <c r="AY228" s="245" t="s">
        <v>125</v>
      </c>
    </row>
    <row r="229" s="13" customFormat="1">
      <c r="A229" s="13"/>
      <c r="B229" s="224"/>
      <c r="C229" s="225"/>
      <c r="D229" s="226" t="s">
        <v>137</v>
      </c>
      <c r="E229" s="227" t="s">
        <v>19</v>
      </c>
      <c r="F229" s="228" t="s">
        <v>240</v>
      </c>
      <c r="G229" s="225"/>
      <c r="H229" s="227" t="s">
        <v>19</v>
      </c>
      <c r="I229" s="229"/>
      <c r="J229" s="225"/>
      <c r="K229" s="225"/>
      <c r="L229" s="230"/>
      <c r="M229" s="231"/>
      <c r="N229" s="232"/>
      <c r="O229" s="232"/>
      <c r="P229" s="232"/>
      <c r="Q229" s="232"/>
      <c r="R229" s="232"/>
      <c r="S229" s="232"/>
      <c r="T229" s="23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4" t="s">
        <v>137</v>
      </c>
      <c r="AU229" s="234" t="s">
        <v>85</v>
      </c>
      <c r="AV229" s="13" t="s">
        <v>83</v>
      </c>
      <c r="AW229" s="13" t="s">
        <v>36</v>
      </c>
      <c r="AX229" s="13" t="s">
        <v>75</v>
      </c>
      <c r="AY229" s="234" t="s">
        <v>125</v>
      </c>
    </row>
    <row r="230" s="14" customFormat="1">
      <c r="A230" s="14"/>
      <c r="B230" s="235"/>
      <c r="C230" s="236"/>
      <c r="D230" s="226" t="s">
        <v>137</v>
      </c>
      <c r="E230" s="237" t="s">
        <v>19</v>
      </c>
      <c r="F230" s="238" t="s">
        <v>249</v>
      </c>
      <c r="G230" s="236"/>
      <c r="H230" s="239">
        <v>0.77300000000000002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5" t="s">
        <v>137</v>
      </c>
      <c r="AU230" s="245" t="s">
        <v>85</v>
      </c>
      <c r="AV230" s="14" t="s">
        <v>85</v>
      </c>
      <c r="AW230" s="14" t="s">
        <v>36</v>
      </c>
      <c r="AX230" s="14" t="s">
        <v>75</v>
      </c>
      <c r="AY230" s="245" t="s">
        <v>125</v>
      </c>
    </row>
    <row r="231" s="13" customFormat="1">
      <c r="A231" s="13"/>
      <c r="B231" s="224"/>
      <c r="C231" s="225"/>
      <c r="D231" s="226" t="s">
        <v>137</v>
      </c>
      <c r="E231" s="227" t="s">
        <v>19</v>
      </c>
      <c r="F231" s="228" t="s">
        <v>163</v>
      </c>
      <c r="G231" s="225"/>
      <c r="H231" s="227" t="s">
        <v>19</v>
      </c>
      <c r="I231" s="229"/>
      <c r="J231" s="225"/>
      <c r="K231" s="225"/>
      <c r="L231" s="230"/>
      <c r="M231" s="231"/>
      <c r="N231" s="232"/>
      <c r="O231" s="232"/>
      <c r="P231" s="232"/>
      <c r="Q231" s="232"/>
      <c r="R231" s="232"/>
      <c r="S231" s="232"/>
      <c r="T231" s="23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4" t="s">
        <v>137</v>
      </c>
      <c r="AU231" s="234" t="s">
        <v>85</v>
      </c>
      <c r="AV231" s="13" t="s">
        <v>83</v>
      </c>
      <c r="AW231" s="13" t="s">
        <v>36</v>
      </c>
      <c r="AX231" s="13" t="s">
        <v>75</v>
      </c>
      <c r="AY231" s="234" t="s">
        <v>125</v>
      </c>
    </row>
    <row r="232" s="13" customFormat="1">
      <c r="A232" s="13"/>
      <c r="B232" s="224"/>
      <c r="C232" s="225"/>
      <c r="D232" s="226" t="s">
        <v>137</v>
      </c>
      <c r="E232" s="227" t="s">
        <v>19</v>
      </c>
      <c r="F232" s="228" t="s">
        <v>244</v>
      </c>
      <c r="G232" s="225"/>
      <c r="H232" s="227" t="s">
        <v>19</v>
      </c>
      <c r="I232" s="229"/>
      <c r="J232" s="225"/>
      <c r="K232" s="225"/>
      <c r="L232" s="230"/>
      <c r="M232" s="231"/>
      <c r="N232" s="232"/>
      <c r="O232" s="232"/>
      <c r="P232" s="232"/>
      <c r="Q232" s="232"/>
      <c r="R232" s="232"/>
      <c r="S232" s="232"/>
      <c r="T232" s="23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4" t="s">
        <v>137</v>
      </c>
      <c r="AU232" s="234" t="s">
        <v>85</v>
      </c>
      <c r="AV232" s="13" t="s">
        <v>83</v>
      </c>
      <c r="AW232" s="13" t="s">
        <v>36</v>
      </c>
      <c r="AX232" s="13" t="s">
        <v>75</v>
      </c>
      <c r="AY232" s="234" t="s">
        <v>125</v>
      </c>
    </row>
    <row r="233" s="14" customFormat="1">
      <c r="A233" s="14"/>
      <c r="B233" s="235"/>
      <c r="C233" s="236"/>
      <c r="D233" s="226" t="s">
        <v>137</v>
      </c>
      <c r="E233" s="237" t="s">
        <v>19</v>
      </c>
      <c r="F233" s="238" t="s">
        <v>250</v>
      </c>
      <c r="G233" s="236"/>
      <c r="H233" s="239">
        <v>22.638000000000002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5" t="s">
        <v>137</v>
      </c>
      <c r="AU233" s="245" t="s">
        <v>85</v>
      </c>
      <c r="AV233" s="14" t="s">
        <v>85</v>
      </c>
      <c r="AW233" s="14" t="s">
        <v>36</v>
      </c>
      <c r="AX233" s="14" t="s">
        <v>75</v>
      </c>
      <c r="AY233" s="245" t="s">
        <v>125</v>
      </c>
    </row>
    <row r="234" s="13" customFormat="1">
      <c r="A234" s="13"/>
      <c r="B234" s="224"/>
      <c r="C234" s="225"/>
      <c r="D234" s="226" t="s">
        <v>137</v>
      </c>
      <c r="E234" s="227" t="s">
        <v>19</v>
      </c>
      <c r="F234" s="228" t="s">
        <v>240</v>
      </c>
      <c r="G234" s="225"/>
      <c r="H234" s="227" t="s">
        <v>19</v>
      </c>
      <c r="I234" s="229"/>
      <c r="J234" s="225"/>
      <c r="K234" s="225"/>
      <c r="L234" s="230"/>
      <c r="M234" s="231"/>
      <c r="N234" s="232"/>
      <c r="O234" s="232"/>
      <c r="P234" s="232"/>
      <c r="Q234" s="232"/>
      <c r="R234" s="232"/>
      <c r="S234" s="232"/>
      <c r="T234" s="23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4" t="s">
        <v>137</v>
      </c>
      <c r="AU234" s="234" t="s">
        <v>85</v>
      </c>
      <c r="AV234" s="13" t="s">
        <v>83</v>
      </c>
      <c r="AW234" s="13" t="s">
        <v>36</v>
      </c>
      <c r="AX234" s="13" t="s">
        <v>75</v>
      </c>
      <c r="AY234" s="234" t="s">
        <v>125</v>
      </c>
    </row>
    <row r="235" s="14" customFormat="1">
      <c r="A235" s="14"/>
      <c r="B235" s="235"/>
      <c r="C235" s="236"/>
      <c r="D235" s="226" t="s">
        <v>137</v>
      </c>
      <c r="E235" s="237" t="s">
        <v>19</v>
      </c>
      <c r="F235" s="238" t="s">
        <v>251</v>
      </c>
      <c r="G235" s="236"/>
      <c r="H235" s="239">
        <v>14.23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5" t="s">
        <v>137</v>
      </c>
      <c r="AU235" s="245" t="s">
        <v>85</v>
      </c>
      <c r="AV235" s="14" t="s">
        <v>85</v>
      </c>
      <c r="AW235" s="14" t="s">
        <v>36</v>
      </c>
      <c r="AX235" s="14" t="s">
        <v>75</v>
      </c>
      <c r="AY235" s="245" t="s">
        <v>125</v>
      </c>
    </row>
    <row r="236" s="15" customFormat="1">
      <c r="A236" s="15"/>
      <c r="B236" s="246"/>
      <c r="C236" s="247"/>
      <c r="D236" s="226" t="s">
        <v>137</v>
      </c>
      <c r="E236" s="248" t="s">
        <v>19</v>
      </c>
      <c r="F236" s="249" t="s">
        <v>144</v>
      </c>
      <c r="G236" s="247"/>
      <c r="H236" s="250">
        <v>74.131</v>
      </c>
      <c r="I236" s="251"/>
      <c r="J236" s="247"/>
      <c r="K236" s="247"/>
      <c r="L236" s="252"/>
      <c r="M236" s="253"/>
      <c r="N236" s="254"/>
      <c r="O236" s="254"/>
      <c r="P236" s="254"/>
      <c r="Q236" s="254"/>
      <c r="R236" s="254"/>
      <c r="S236" s="254"/>
      <c r="T236" s="25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56" t="s">
        <v>137</v>
      </c>
      <c r="AU236" s="256" t="s">
        <v>85</v>
      </c>
      <c r="AV236" s="15" t="s">
        <v>133</v>
      </c>
      <c r="AW236" s="15" t="s">
        <v>36</v>
      </c>
      <c r="AX236" s="15" t="s">
        <v>83</v>
      </c>
      <c r="AY236" s="256" t="s">
        <v>125</v>
      </c>
    </row>
    <row r="237" s="2" customFormat="1" ht="24.15" customHeight="1">
      <c r="A237" s="40"/>
      <c r="B237" s="41"/>
      <c r="C237" s="206" t="s">
        <v>261</v>
      </c>
      <c r="D237" s="206" t="s">
        <v>128</v>
      </c>
      <c r="E237" s="207" t="s">
        <v>262</v>
      </c>
      <c r="F237" s="208" t="s">
        <v>263</v>
      </c>
      <c r="G237" s="209" t="s">
        <v>131</v>
      </c>
      <c r="H237" s="210">
        <v>5.6100000000000003</v>
      </c>
      <c r="I237" s="211"/>
      <c r="J237" s="212">
        <f>ROUND(I237*H237,2)</f>
        <v>0</v>
      </c>
      <c r="K237" s="208" t="s">
        <v>132</v>
      </c>
      <c r="L237" s="46"/>
      <c r="M237" s="213" t="s">
        <v>19</v>
      </c>
      <c r="N237" s="214" t="s">
        <v>46</v>
      </c>
      <c r="O237" s="86"/>
      <c r="P237" s="215">
        <f>O237*H237</f>
        <v>0</v>
      </c>
      <c r="Q237" s="215">
        <v>0.00025999999999999998</v>
      </c>
      <c r="R237" s="215">
        <f>Q237*H237</f>
        <v>0.0014586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133</v>
      </c>
      <c r="AT237" s="217" t="s">
        <v>128</v>
      </c>
      <c r="AU237" s="217" t="s">
        <v>85</v>
      </c>
      <c r="AY237" s="19" t="s">
        <v>125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83</v>
      </c>
      <c r="BK237" s="218">
        <f>ROUND(I237*H237,2)</f>
        <v>0</v>
      </c>
      <c r="BL237" s="19" t="s">
        <v>133</v>
      </c>
      <c r="BM237" s="217" t="s">
        <v>264</v>
      </c>
    </row>
    <row r="238" s="2" customFormat="1">
      <c r="A238" s="40"/>
      <c r="B238" s="41"/>
      <c r="C238" s="42"/>
      <c r="D238" s="219" t="s">
        <v>135</v>
      </c>
      <c r="E238" s="42"/>
      <c r="F238" s="220" t="s">
        <v>265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135</v>
      </c>
      <c r="AU238" s="19" t="s">
        <v>85</v>
      </c>
    </row>
    <row r="239" s="2" customFormat="1" ht="37.8" customHeight="1">
      <c r="A239" s="40"/>
      <c r="B239" s="41"/>
      <c r="C239" s="206" t="s">
        <v>266</v>
      </c>
      <c r="D239" s="206" t="s">
        <v>128</v>
      </c>
      <c r="E239" s="207" t="s">
        <v>267</v>
      </c>
      <c r="F239" s="208" t="s">
        <v>268</v>
      </c>
      <c r="G239" s="209" t="s">
        <v>131</v>
      </c>
      <c r="H239" s="210">
        <v>5.6100000000000003</v>
      </c>
      <c r="I239" s="211"/>
      <c r="J239" s="212">
        <f>ROUND(I239*H239,2)</f>
        <v>0</v>
      </c>
      <c r="K239" s="208" t="s">
        <v>19</v>
      </c>
      <c r="L239" s="46"/>
      <c r="M239" s="213" t="s">
        <v>19</v>
      </c>
      <c r="N239" s="214" t="s">
        <v>46</v>
      </c>
      <c r="O239" s="86"/>
      <c r="P239" s="215">
        <f>O239*H239</f>
        <v>0</v>
      </c>
      <c r="Q239" s="215">
        <v>0.0044099999999999999</v>
      </c>
      <c r="R239" s="215">
        <f>Q239*H239</f>
        <v>0.024740100000000001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133</v>
      </c>
      <c r="AT239" s="217" t="s">
        <v>128</v>
      </c>
      <c r="AU239" s="217" t="s">
        <v>85</v>
      </c>
      <c r="AY239" s="19" t="s">
        <v>125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83</v>
      </c>
      <c r="BK239" s="218">
        <f>ROUND(I239*H239,2)</f>
        <v>0</v>
      </c>
      <c r="BL239" s="19" t="s">
        <v>133</v>
      </c>
      <c r="BM239" s="217" t="s">
        <v>269</v>
      </c>
    </row>
    <row r="240" s="2" customFormat="1" ht="24.15" customHeight="1">
      <c r="A240" s="40"/>
      <c r="B240" s="41"/>
      <c r="C240" s="206" t="s">
        <v>270</v>
      </c>
      <c r="D240" s="206" t="s">
        <v>128</v>
      </c>
      <c r="E240" s="207" t="s">
        <v>271</v>
      </c>
      <c r="F240" s="208" t="s">
        <v>272</v>
      </c>
      <c r="G240" s="209" t="s">
        <v>131</v>
      </c>
      <c r="H240" s="210">
        <v>5.6100000000000003</v>
      </c>
      <c r="I240" s="211"/>
      <c r="J240" s="212">
        <f>ROUND(I240*H240,2)</f>
        <v>0</v>
      </c>
      <c r="K240" s="208" t="s">
        <v>132</v>
      </c>
      <c r="L240" s="46"/>
      <c r="M240" s="213" t="s">
        <v>19</v>
      </c>
      <c r="N240" s="214" t="s">
        <v>46</v>
      </c>
      <c r="O240" s="86"/>
      <c r="P240" s="215">
        <f>O240*H240</f>
        <v>0</v>
      </c>
      <c r="Q240" s="215">
        <v>0.00022000000000000001</v>
      </c>
      <c r="R240" s="215">
        <f>Q240*H240</f>
        <v>0.0012342000000000002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133</v>
      </c>
      <c r="AT240" s="217" t="s">
        <v>128</v>
      </c>
      <c r="AU240" s="217" t="s">
        <v>85</v>
      </c>
      <c r="AY240" s="19" t="s">
        <v>125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83</v>
      </c>
      <c r="BK240" s="218">
        <f>ROUND(I240*H240,2)</f>
        <v>0</v>
      </c>
      <c r="BL240" s="19" t="s">
        <v>133</v>
      </c>
      <c r="BM240" s="217" t="s">
        <v>273</v>
      </c>
    </row>
    <row r="241" s="2" customFormat="1">
      <c r="A241" s="40"/>
      <c r="B241" s="41"/>
      <c r="C241" s="42"/>
      <c r="D241" s="219" t="s">
        <v>135</v>
      </c>
      <c r="E241" s="42"/>
      <c r="F241" s="220" t="s">
        <v>274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135</v>
      </c>
      <c r="AU241" s="19" t="s">
        <v>85</v>
      </c>
    </row>
    <row r="242" s="2" customFormat="1" ht="37.8" customHeight="1">
      <c r="A242" s="40"/>
      <c r="B242" s="41"/>
      <c r="C242" s="206" t="s">
        <v>275</v>
      </c>
      <c r="D242" s="206" t="s">
        <v>128</v>
      </c>
      <c r="E242" s="207" t="s">
        <v>276</v>
      </c>
      <c r="F242" s="208" t="s">
        <v>277</v>
      </c>
      <c r="G242" s="209" t="s">
        <v>131</v>
      </c>
      <c r="H242" s="210">
        <v>5.6100000000000003</v>
      </c>
      <c r="I242" s="211"/>
      <c r="J242" s="212">
        <f>ROUND(I242*H242,2)</f>
        <v>0</v>
      </c>
      <c r="K242" s="208" t="s">
        <v>132</v>
      </c>
      <c r="L242" s="46"/>
      <c r="M242" s="213" t="s">
        <v>19</v>
      </c>
      <c r="N242" s="214" t="s">
        <v>46</v>
      </c>
      <c r="O242" s="86"/>
      <c r="P242" s="215">
        <f>O242*H242</f>
        <v>0</v>
      </c>
      <c r="Q242" s="215">
        <v>0.0027499999999999998</v>
      </c>
      <c r="R242" s="215">
        <f>Q242*H242</f>
        <v>0.0154275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133</v>
      </c>
      <c r="AT242" s="217" t="s">
        <v>128</v>
      </c>
      <c r="AU242" s="217" t="s">
        <v>85</v>
      </c>
      <c r="AY242" s="19" t="s">
        <v>125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83</v>
      </c>
      <c r="BK242" s="218">
        <f>ROUND(I242*H242,2)</f>
        <v>0</v>
      </c>
      <c r="BL242" s="19" t="s">
        <v>133</v>
      </c>
      <c r="BM242" s="217" t="s">
        <v>278</v>
      </c>
    </row>
    <row r="243" s="2" customFormat="1">
      <c r="A243" s="40"/>
      <c r="B243" s="41"/>
      <c r="C243" s="42"/>
      <c r="D243" s="219" t="s">
        <v>135</v>
      </c>
      <c r="E243" s="42"/>
      <c r="F243" s="220" t="s">
        <v>279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135</v>
      </c>
      <c r="AU243" s="19" t="s">
        <v>85</v>
      </c>
    </row>
    <row r="244" s="13" customFormat="1">
      <c r="A244" s="13"/>
      <c r="B244" s="224"/>
      <c r="C244" s="225"/>
      <c r="D244" s="226" t="s">
        <v>137</v>
      </c>
      <c r="E244" s="227" t="s">
        <v>19</v>
      </c>
      <c r="F244" s="228" t="s">
        <v>138</v>
      </c>
      <c r="G244" s="225"/>
      <c r="H244" s="227" t="s">
        <v>19</v>
      </c>
      <c r="I244" s="229"/>
      <c r="J244" s="225"/>
      <c r="K244" s="225"/>
      <c r="L244" s="230"/>
      <c r="M244" s="231"/>
      <c r="N244" s="232"/>
      <c r="O244" s="232"/>
      <c r="P244" s="232"/>
      <c r="Q244" s="232"/>
      <c r="R244" s="232"/>
      <c r="S244" s="232"/>
      <c r="T244" s="23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4" t="s">
        <v>137</v>
      </c>
      <c r="AU244" s="234" t="s">
        <v>85</v>
      </c>
      <c r="AV244" s="13" t="s">
        <v>83</v>
      </c>
      <c r="AW244" s="13" t="s">
        <v>36</v>
      </c>
      <c r="AX244" s="13" t="s">
        <v>75</v>
      </c>
      <c r="AY244" s="234" t="s">
        <v>125</v>
      </c>
    </row>
    <row r="245" s="13" customFormat="1">
      <c r="A245" s="13"/>
      <c r="B245" s="224"/>
      <c r="C245" s="225"/>
      <c r="D245" s="226" t="s">
        <v>137</v>
      </c>
      <c r="E245" s="227" t="s">
        <v>19</v>
      </c>
      <c r="F245" s="228" t="s">
        <v>280</v>
      </c>
      <c r="G245" s="225"/>
      <c r="H245" s="227" t="s">
        <v>19</v>
      </c>
      <c r="I245" s="229"/>
      <c r="J245" s="225"/>
      <c r="K245" s="225"/>
      <c r="L245" s="230"/>
      <c r="M245" s="231"/>
      <c r="N245" s="232"/>
      <c r="O245" s="232"/>
      <c r="P245" s="232"/>
      <c r="Q245" s="232"/>
      <c r="R245" s="232"/>
      <c r="S245" s="232"/>
      <c r="T245" s="23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4" t="s">
        <v>137</v>
      </c>
      <c r="AU245" s="234" t="s">
        <v>85</v>
      </c>
      <c r="AV245" s="13" t="s">
        <v>83</v>
      </c>
      <c r="AW245" s="13" t="s">
        <v>36</v>
      </c>
      <c r="AX245" s="13" t="s">
        <v>75</v>
      </c>
      <c r="AY245" s="234" t="s">
        <v>125</v>
      </c>
    </row>
    <row r="246" s="14" customFormat="1">
      <c r="A246" s="14"/>
      <c r="B246" s="235"/>
      <c r="C246" s="236"/>
      <c r="D246" s="226" t="s">
        <v>137</v>
      </c>
      <c r="E246" s="237" t="s">
        <v>19</v>
      </c>
      <c r="F246" s="238" t="s">
        <v>281</v>
      </c>
      <c r="G246" s="236"/>
      <c r="H246" s="239">
        <v>5.6100000000000003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5" t="s">
        <v>137</v>
      </c>
      <c r="AU246" s="245" t="s">
        <v>85</v>
      </c>
      <c r="AV246" s="14" t="s">
        <v>85</v>
      </c>
      <c r="AW246" s="14" t="s">
        <v>36</v>
      </c>
      <c r="AX246" s="14" t="s">
        <v>83</v>
      </c>
      <c r="AY246" s="245" t="s">
        <v>125</v>
      </c>
    </row>
    <row r="247" s="2" customFormat="1" ht="37.8" customHeight="1">
      <c r="A247" s="40"/>
      <c r="B247" s="41"/>
      <c r="C247" s="206" t="s">
        <v>282</v>
      </c>
      <c r="D247" s="206" t="s">
        <v>128</v>
      </c>
      <c r="E247" s="207" t="s">
        <v>283</v>
      </c>
      <c r="F247" s="208" t="s">
        <v>284</v>
      </c>
      <c r="G247" s="209" t="s">
        <v>285</v>
      </c>
      <c r="H247" s="210">
        <v>89.680000000000007</v>
      </c>
      <c r="I247" s="211"/>
      <c r="J247" s="212">
        <f>ROUND(I247*H247,2)</f>
        <v>0</v>
      </c>
      <c r="K247" s="208" t="s">
        <v>132</v>
      </c>
      <c r="L247" s="46"/>
      <c r="M247" s="213" t="s">
        <v>19</v>
      </c>
      <c r="N247" s="214" t="s">
        <v>46</v>
      </c>
      <c r="O247" s="86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133</v>
      </c>
      <c r="AT247" s="217" t="s">
        <v>128</v>
      </c>
      <c r="AU247" s="217" t="s">
        <v>85</v>
      </c>
      <c r="AY247" s="19" t="s">
        <v>125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83</v>
      </c>
      <c r="BK247" s="218">
        <f>ROUND(I247*H247,2)</f>
        <v>0</v>
      </c>
      <c r="BL247" s="19" t="s">
        <v>133</v>
      </c>
      <c r="BM247" s="217" t="s">
        <v>286</v>
      </c>
    </row>
    <row r="248" s="2" customFormat="1">
      <c r="A248" s="40"/>
      <c r="B248" s="41"/>
      <c r="C248" s="42"/>
      <c r="D248" s="219" t="s">
        <v>135</v>
      </c>
      <c r="E248" s="42"/>
      <c r="F248" s="220" t="s">
        <v>287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135</v>
      </c>
      <c r="AU248" s="19" t="s">
        <v>85</v>
      </c>
    </row>
    <row r="249" s="13" customFormat="1">
      <c r="A249" s="13"/>
      <c r="B249" s="224"/>
      <c r="C249" s="225"/>
      <c r="D249" s="226" t="s">
        <v>137</v>
      </c>
      <c r="E249" s="227" t="s">
        <v>19</v>
      </c>
      <c r="F249" s="228" t="s">
        <v>138</v>
      </c>
      <c r="G249" s="225"/>
      <c r="H249" s="227" t="s">
        <v>19</v>
      </c>
      <c r="I249" s="229"/>
      <c r="J249" s="225"/>
      <c r="K249" s="225"/>
      <c r="L249" s="230"/>
      <c r="M249" s="231"/>
      <c r="N249" s="232"/>
      <c r="O249" s="232"/>
      <c r="P249" s="232"/>
      <c r="Q249" s="232"/>
      <c r="R249" s="232"/>
      <c r="S249" s="232"/>
      <c r="T249" s="23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4" t="s">
        <v>137</v>
      </c>
      <c r="AU249" s="234" t="s">
        <v>85</v>
      </c>
      <c r="AV249" s="13" t="s">
        <v>83</v>
      </c>
      <c r="AW249" s="13" t="s">
        <v>36</v>
      </c>
      <c r="AX249" s="13" t="s">
        <v>75</v>
      </c>
      <c r="AY249" s="234" t="s">
        <v>125</v>
      </c>
    </row>
    <row r="250" s="14" customFormat="1">
      <c r="A250" s="14"/>
      <c r="B250" s="235"/>
      <c r="C250" s="236"/>
      <c r="D250" s="226" t="s">
        <v>137</v>
      </c>
      <c r="E250" s="237" t="s">
        <v>19</v>
      </c>
      <c r="F250" s="238" t="s">
        <v>288</v>
      </c>
      <c r="G250" s="236"/>
      <c r="H250" s="239">
        <v>54.240000000000002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5" t="s">
        <v>137</v>
      </c>
      <c r="AU250" s="245" t="s">
        <v>85</v>
      </c>
      <c r="AV250" s="14" t="s">
        <v>85</v>
      </c>
      <c r="AW250" s="14" t="s">
        <v>36</v>
      </c>
      <c r="AX250" s="14" t="s">
        <v>75</v>
      </c>
      <c r="AY250" s="245" t="s">
        <v>125</v>
      </c>
    </row>
    <row r="251" s="13" customFormat="1">
      <c r="A251" s="13"/>
      <c r="B251" s="224"/>
      <c r="C251" s="225"/>
      <c r="D251" s="226" t="s">
        <v>137</v>
      </c>
      <c r="E251" s="227" t="s">
        <v>19</v>
      </c>
      <c r="F251" s="228" t="s">
        <v>140</v>
      </c>
      <c r="G251" s="225"/>
      <c r="H251" s="227" t="s">
        <v>19</v>
      </c>
      <c r="I251" s="229"/>
      <c r="J251" s="225"/>
      <c r="K251" s="225"/>
      <c r="L251" s="230"/>
      <c r="M251" s="231"/>
      <c r="N251" s="232"/>
      <c r="O251" s="232"/>
      <c r="P251" s="232"/>
      <c r="Q251" s="232"/>
      <c r="R251" s="232"/>
      <c r="S251" s="232"/>
      <c r="T251" s="23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4" t="s">
        <v>137</v>
      </c>
      <c r="AU251" s="234" t="s">
        <v>85</v>
      </c>
      <c r="AV251" s="13" t="s">
        <v>83</v>
      </c>
      <c r="AW251" s="13" t="s">
        <v>36</v>
      </c>
      <c r="AX251" s="13" t="s">
        <v>75</v>
      </c>
      <c r="AY251" s="234" t="s">
        <v>125</v>
      </c>
    </row>
    <row r="252" s="14" customFormat="1">
      <c r="A252" s="14"/>
      <c r="B252" s="235"/>
      <c r="C252" s="236"/>
      <c r="D252" s="226" t="s">
        <v>137</v>
      </c>
      <c r="E252" s="237" t="s">
        <v>19</v>
      </c>
      <c r="F252" s="238" t="s">
        <v>289</v>
      </c>
      <c r="G252" s="236"/>
      <c r="H252" s="239">
        <v>35.439999999999998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5" t="s">
        <v>137</v>
      </c>
      <c r="AU252" s="245" t="s">
        <v>85</v>
      </c>
      <c r="AV252" s="14" t="s">
        <v>85</v>
      </c>
      <c r="AW252" s="14" t="s">
        <v>36</v>
      </c>
      <c r="AX252" s="14" t="s">
        <v>75</v>
      </c>
      <c r="AY252" s="245" t="s">
        <v>125</v>
      </c>
    </row>
    <row r="253" s="15" customFormat="1">
      <c r="A253" s="15"/>
      <c r="B253" s="246"/>
      <c r="C253" s="247"/>
      <c r="D253" s="226" t="s">
        <v>137</v>
      </c>
      <c r="E253" s="248" t="s">
        <v>19</v>
      </c>
      <c r="F253" s="249" t="s">
        <v>144</v>
      </c>
      <c r="G253" s="247"/>
      <c r="H253" s="250">
        <v>89.680000000000007</v>
      </c>
      <c r="I253" s="251"/>
      <c r="J253" s="247"/>
      <c r="K253" s="247"/>
      <c r="L253" s="252"/>
      <c r="M253" s="253"/>
      <c r="N253" s="254"/>
      <c r="O253" s="254"/>
      <c r="P253" s="254"/>
      <c r="Q253" s="254"/>
      <c r="R253" s="254"/>
      <c r="S253" s="254"/>
      <c r="T253" s="25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56" t="s">
        <v>137</v>
      </c>
      <c r="AU253" s="256" t="s">
        <v>85</v>
      </c>
      <c r="AV253" s="15" t="s">
        <v>133</v>
      </c>
      <c r="AW253" s="15" t="s">
        <v>36</v>
      </c>
      <c r="AX253" s="15" t="s">
        <v>83</v>
      </c>
      <c r="AY253" s="256" t="s">
        <v>125</v>
      </c>
    </row>
    <row r="254" s="2" customFormat="1" ht="24.15" customHeight="1">
      <c r="A254" s="40"/>
      <c r="B254" s="41"/>
      <c r="C254" s="206" t="s">
        <v>290</v>
      </c>
      <c r="D254" s="206" t="s">
        <v>128</v>
      </c>
      <c r="E254" s="207" t="s">
        <v>291</v>
      </c>
      <c r="F254" s="208" t="s">
        <v>292</v>
      </c>
      <c r="G254" s="209" t="s">
        <v>285</v>
      </c>
      <c r="H254" s="210">
        <v>494.19</v>
      </c>
      <c r="I254" s="211"/>
      <c r="J254" s="212">
        <f>ROUND(I254*H254,2)</f>
        <v>0</v>
      </c>
      <c r="K254" s="208" t="s">
        <v>132</v>
      </c>
      <c r="L254" s="46"/>
      <c r="M254" s="213" t="s">
        <v>19</v>
      </c>
      <c r="N254" s="214" t="s">
        <v>46</v>
      </c>
      <c r="O254" s="86"/>
      <c r="P254" s="215">
        <f>O254*H254</f>
        <v>0</v>
      </c>
      <c r="Q254" s="215">
        <v>0</v>
      </c>
      <c r="R254" s="215">
        <f>Q254*H254</f>
        <v>0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133</v>
      </c>
      <c r="AT254" s="217" t="s">
        <v>128</v>
      </c>
      <c r="AU254" s="217" t="s">
        <v>85</v>
      </c>
      <c r="AY254" s="19" t="s">
        <v>125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83</v>
      </c>
      <c r="BK254" s="218">
        <f>ROUND(I254*H254,2)</f>
        <v>0</v>
      </c>
      <c r="BL254" s="19" t="s">
        <v>133</v>
      </c>
      <c r="BM254" s="217" t="s">
        <v>293</v>
      </c>
    </row>
    <row r="255" s="2" customFormat="1">
      <c r="A255" s="40"/>
      <c r="B255" s="41"/>
      <c r="C255" s="42"/>
      <c r="D255" s="219" t="s">
        <v>135</v>
      </c>
      <c r="E255" s="42"/>
      <c r="F255" s="220" t="s">
        <v>294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135</v>
      </c>
      <c r="AU255" s="19" t="s">
        <v>85</v>
      </c>
    </row>
    <row r="256" s="13" customFormat="1">
      <c r="A256" s="13"/>
      <c r="B256" s="224"/>
      <c r="C256" s="225"/>
      <c r="D256" s="226" t="s">
        <v>137</v>
      </c>
      <c r="E256" s="227" t="s">
        <v>19</v>
      </c>
      <c r="F256" s="228" t="s">
        <v>295</v>
      </c>
      <c r="G256" s="225"/>
      <c r="H256" s="227" t="s">
        <v>19</v>
      </c>
      <c r="I256" s="229"/>
      <c r="J256" s="225"/>
      <c r="K256" s="225"/>
      <c r="L256" s="230"/>
      <c r="M256" s="231"/>
      <c r="N256" s="232"/>
      <c r="O256" s="232"/>
      <c r="P256" s="232"/>
      <c r="Q256" s="232"/>
      <c r="R256" s="232"/>
      <c r="S256" s="232"/>
      <c r="T256" s="23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4" t="s">
        <v>137</v>
      </c>
      <c r="AU256" s="234" t="s">
        <v>85</v>
      </c>
      <c r="AV256" s="13" t="s">
        <v>83</v>
      </c>
      <c r="AW256" s="13" t="s">
        <v>36</v>
      </c>
      <c r="AX256" s="13" t="s">
        <v>75</v>
      </c>
      <c r="AY256" s="234" t="s">
        <v>125</v>
      </c>
    </row>
    <row r="257" s="13" customFormat="1">
      <c r="A257" s="13"/>
      <c r="B257" s="224"/>
      <c r="C257" s="225"/>
      <c r="D257" s="226" t="s">
        <v>137</v>
      </c>
      <c r="E257" s="227" t="s">
        <v>19</v>
      </c>
      <c r="F257" s="228" t="s">
        <v>296</v>
      </c>
      <c r="G257" s="225"/>
      <c r="H257" s="227" t="s">
        <v>19</v>
      </c>
      <c r="I257" s="229"/>
      <c r="J257" s="225"/>
      <c r="K257" s="225"/>
      <c r="L257" s="230"/>
      <c r="M257" s="231"/>
      <c r="N257" s="232"/>
      <c r="O257" s="232"/>
      <c r="P257" s="232"/>
      <c r="Q257" s="232"/>
      <c r="R257" s="232"/>
      <c r="S257" s="232"/>
      <c r="T257" s="23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4" t="s">
        <v>137</v>
      </c>
      <c r="AU257" s="234" t="s">
        <v>85</v>
      </c>
      <c r="AV257" s="13" t="s">
        <v>83</v>
      </c>
      <c r="AW257" s="13" t="s">
        <v>36</v>
      </c>
      <c r="AX257" s="13" t="s">
        <v>75</v>
      </c>
      <c r="AY257" s="234" t="s">
        <v>125</v>
      </c>
    </row>
    <row r="258" s="14" customFormat="1">
      <c r="A258" s="14"/>
      <c r="B258" s="235"/>
      <c r="C258" s="236"/>
      <c r="D258" s="226" t="s">
        <v>137</v>
      </c>
      <c r="E258" s="237" t="s">
        <v>19</v>
      </c>
      <c r="F258" s="238" t="s">
        <v>297</v>
      </c>
      <c r="G258" s="236"/>
      <c r="H258" s="239">
        <v>30.34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5" t="s">
        <v>137</v>
      </c>
      <c r="AU258" s="245" t="s">
        <v>85</v>
      </c>
      <c r="AV258" s="14" t="s">
        <v>85</v>
      </c>
      <c r="AW258" s="14" t="s">
        <v>36</v>
      </c>
      <c r="AX258" s="14" t="s">
        <v>75</v>
      </c>
      <c r="AY258" s="245" t="s">
        <v>125</v>
      </c>
    </row>
    <row r="259" s="13" customFormat="1">
      <c r="A259" s="13"/>
      <c r="B259" s="224"/>
      <c r="C259" s="225"/>
      <c r="D259" s="226" t="s">
        <v>137</v>
      </c>
      <c r="E259" s="227" t="s">
        <v>19</v>
      </c>
      <c r="F259" s="228" t="s">
        <v>298</v>
      </c>
      <c r="G259" s="225"/>
      <c r="H259" s="227" t="s">
        <v>19</v>
      </c>
      <c r="I259" s="229"/>
      <c r="J259" s="225"/>
      <c r="K259" s="225"/>
      <c r="L259" s="230"/>
      <c r="M259" s="231"/>
      <c r="N259" s="232"/>
      <c r="O259" s="232"/>
      <c r="P259" s="232"/>
      <c r="Q259" s="232"/>
      <c r="R259" s="232"/>
      <c r="S259" s="232"/>
      <c r="T259" s="23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4" t="s">
        <v>137</v>
      </c>
      <c r="AU259" s="234" t="s">
        <v>85</v>
      </c>
      <c r="AV259" s="13" t="s">
        <v>83</v>
      </c>
      <c r="AW259" s="13" t="s">
        <v>36</v>
      </c>
      <c r="AX259" s="13" t="s">
        <v>75</v>
      </c>
      <c r="AY259" s="234" t="s">
        <v>125</v>
      </c>
    </row>
    <row r="260" s="14" customFormat="1">
      <c r="A260" s="14"/>
      <c r="B260" s="235"/>
      <c r="C260" s="236"/>
      <c r="D260" s="226" t="s">
        <v>137</v>
      </c>
      <c r="E260" s="237" t="s">
        <v>19</v>
      </c>
      <c r="F260" s="238" t="s">
        <v>299</v>
      </c>
      <c r="G260" s="236"/>
      <c r="H260" s="239">
        <v>14.41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5" t="s">
        <v>137</v>
      </c>
      <c r="AU260" s="245" t="s">
        <v>85</v>
      </c>
      <c r="AV260" s="14" t="s">
        <v>85</v>
      </c>
      <c r="AW260" s="14" t="s">
        <v>36</v>
      </c>
      <c r="AX260" s="14" t="s">
        <v>75</v>
      </c>
      <c r="AY260" s="245" t="s">
        <v>125</v>
      </c>
    </row>
    <row r="261" s="13" customFormat="1">
      <c r="A261" s="13"/>
      <c r="B261" s="224"/>
      <c r="C261" s="225"/>
      <c r="D261" s="226" t="s">
        <v>137</v>
      </c>
      <c r="E261" s="227" t="s">
        <v>19</v>
      </c>
      <c r="F261" s="228" t="s">
        <v>300</v>
      </c>
      <c r="G261" s="225"/>
      <c r="H261" s="227" t="s">
        <v>19</v>
      </c>
      <c r="I261" s="229"/>
      <c r="J261" s="225"/>
      <c r="K261" s="225"/>
      <c r="L261" s="230"/>
      <c r="M261" s="231"/>
      <c r="N261" s="232"/>
      <c r="O261" s="232"/>
      <c r="P261" s="232"/>
      <c r="Q261" s="232"/>
      <c r="R261" s="232"/>
      <c r="S261" s="232"/>
      <c r="T261" s="23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4" t="s">
        <v>137</v>
      </c>
      <c r="AU261" s="234" t="s">
        <v>85</v>
      </c>
      <c r="AV261" s="13" t="s">
        <v>83</v>
      </c>
      <c r="AW261" s="13" t="s">
        <v>36</v>
      </c>
      <c r="AX261" s="13" t="s">
        <v>75</v>
      </c>
      <c r="AY261" s="234" t="s">
        <v>125</v>
      </c>
    </row>
    <row r="262" s="13" customFormat="1">
      <c r="A262" s="13"/>
      <c r="B262" s="224"/>
      <c r="C262" s="225"/>
      <c r="D262" s="226" t="s">
        <v>137</v>
      </c>
      <c r="E262" s="227" t="s">
        <v>19</v>
      </c>
      <c r="F262" s="228" t="s">
        <v>296</v>
      </c>
      <c r="G262" s="225"/>
      <c r="H262" s="227" t="s">
        <v>19</v>
      </c>
      <c r="I262" s="229"/>
      <c r="J262" s="225"/>
      <c r="K262" s="225"/>
      <c r="L262" s="230"/>
      <c r="M262" s="231"/>
      <c r="N262" s="232"/>
      <c r="O262" s="232"/>
      <c r="P262" s="232"/>
      <c r="Q262" s="232"/>
      <c r="R262" s="232"/>
      <c r="S262" s="232"/>
      <c r="T262" s="23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4" t="s">
        <v>137</v>
      </c>
      <c r="AU262" s="234" t="s">
        <v>85</v>
      </c>
      <c r="AV262" s="13" t="s">
        <v>83</v>
      </c>
      <c r="AW262" s="13" t="s">
        <v>36</v>
      </c>
      <c r="AX262" s="13" t="s">
        <v>75</v>
      </c>
      <c r="AY262" s="234" t="s">
        <v>125</v>
      </c>
    </row>
    <row r="263" s="13" customFormat="1">
      <c r="A263" s="13"/>
      <c r="B263" s="224"/>
      <c r="C263" s="225"/>
      <c r="D263" s="226" t="s">
        <v>137</v>
      </c>
      <c r="E263" s="227" t="s">
        <v>19</v>
      </c>
      <c r="F263" s="228" t="s">
        <v>161</v>
      </c>
      <c r="G263" s="225"/>
      <c r="H263" s="227" t="s">
        <v>19</v>
      </c>
      <c r="I263" s="229"/>
      <c r="J263" s="225"/>
      <c r="K263" s="225"/>
      <c r="L263" s="230"/>
      <c r="M263" s="231"/>
      <c r="N263" s="232"/>
      <c r="O263" s="232"/>
      <c r="P263" s="232"/>
      <c r="Q263" s="232"/>
      <c r="R263" s="232"/>
      <c r="S263" s="232"/>
      <c r="T263" s="23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4" t="s">
        <v>137</v>
      </c>
      <c r="AU263" s="234" t="s">
        <v>85</v>
      </c>
      <c r="AV263" s="13" t="s">
        <v>83</v>
      </c>
      <c r="AW263" s="13" t="s">
        <v>36</v>
      </c>
      <c r="AX263" s="13" t="s">
        <v>75</v>
      </c>
      <c r="AY263" s="234" t="s">
        <v>125</v>
      </c>
    </row>
    <row r="264" s="14" customFormat="1">
      <c r="A264" s="14"/>
      <c r="B264" s="235"/>
      <c r="C264" s="236"/>
      <c r="D264" s="226" t="s">
        <v>137</v>
      </c>
      <c r="E264" s="237" t="s">
        <v>19</v>
      </c>
      <c r="F264" s="238" t="s">
        <v>301</v>
      </c>
      <c r="G264" s="236"/>
      <c r="H264" s="239">
        <v>5.6399999999999997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5" t="s">
        <v>137</v>
      </c>
      <c r="AU264" s="245" t="s">
        <v>85</v>
      </c>
      <c r="AV264" s="14" t="s">
        <v>85</v>
      </c>
      <c r="AW264" s="14" t="s">
        <v>36</v>
      </c>
      <c r="AX264" s="14" t="s">
        <v>75</v>
      </c>
      <c r="AY264" s="245" t="s">
        <v>125</v>
      </c>
    </row>
    <row r="265" s="13" customFormat="1">
      <c r="A265" s="13"/>
      <c r="B265" s="224"/>
      <c r="C265" s="225"/>
      <c r="D265" s="226" t="s">
        <v>137</v>
      </c>
      <c r="E265" s="227" t="s">
        <v>19</v>
      </c>
      <c r="F265" s="228" t="s">
        <v>163</v>
      </c>
      <c r="G265" s="225"/>
      <c r="H265" s="227" t="s">
        <v>19</v>
      </c>
      <c r="I265" s="229"/>
      <c r="J265" s="225"/>
      <c r="K265" s="225"/>
      <c r="L265" s="230"/>
      <c r="M265" s="231"/>
      <c r="N265" s="232"/>
      <c r="O265" s="232"/>
      <c r="P265" s="232"/>
      <c r="Q265" s="232"/>
      <c r="R265" s="232"/>
      <c r="S265" s="232"/>
      <c r="T265" s="23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4" t="s">
        <v>137</v>
      </c>
      <c r="AU265" s="234" t="s">
        <v>85</v>
      </c>
      <c r="AV265" s="13" t="s">
        <v>83</v>
      </c>
      <c r="AW265" s="13" t="s">
        <v>36</v>
      </c>
      <c r="AX265" s="13" t="s">
        <v>75</v>
      </c>
      <c r="AY265" s="234" t="s">
        <v>125</v>
      </c>
    </row>
    <row r="266" s="14" customFormat="1">
      <c r="A266" s="14"/>
      <c r="B266" s="235"/>
      <c r="C266" s="236"/>
      <c r="D266" s="226" t="s">
        <v>137</v>
      </c>
      <c r="E266" s="237" t="s">
        <v>19</v>
      </c>
      <c r="F266" s="238" t="s">
        <v>302</v>
      </c>
      <c r="G266" s="236"/>
      <c r="H266" s="239">
        <v>3.7200000000000002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5" t="s">
        <v>137</v>
      </c>
      <c r="AU266" s="245" t="s">
        <v>85</v>
      </c>
      <c r="AV266" s="14" t="s">
        <v>85</v>
      </c>
      <c r="AW266" s="14" t="s">
        <v>36</v>
      </c>
      <c r="AX266" s="14" t="s">
        <v>75</v>
      </c>
      <c r="AY266" s="245" t="s">
        <v>125</v>
      </c>
    </row>
    <row r="267" s="14" customFormat="1">
      <c r="A267" s="14"/>
      <c r="B267" s="235"/>
      <c r="C267" s="236"/>
      <c r="D267" s="226" t="s">
        <v>137</v>
      </c>
      <c r="E267" s="237" t="s">
        <v>19</v>
      </c>
      <c r="F267" s="238" t="s">
        <v>303</v>
      </c>
      <c r="G267" s="236"/>
      <c r="H267" s="239">
        <v>31.600000000000001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5" t="s">
        <v>137</v>
      </c>
      <c r="AU267" s="245" t="s">
        <v>85</v>
      </c>
      <c r="AV267" s="14" t="s">
        <v>85</v>
      </c>
      <c r="AW267" s="14" t="s">
        <v>36</v>
      </c>
      <c r="AX267" s="14" t="s">
        <v>75</v>
      </c>
      <c r="AY267" s="245" t="s">
        <v>125</v>
      </c>
    </row>
    <row r="268" s="14" customFormat="1">
      <c r="A268" s="14"/>
      <c r="B268" s="235"/>
      <c r="C268" s="236"/>
      <c r="D268" s="226" t="s">
        <v>137</v>
      </c>
      <c r="E268" s="237" t="s">
        <v>19</v>
      </c>
      <c r="F268" s="238" t="s">
        <v>304</v>
      </c>
      <c r="G268" s="236"/>
      <c r="H268" s="239">
        <v>18</v>
      </c>
      <c r="I268" s="240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5" t="s">
        <v>137</v>
      </c>
      <c r="AU268" s="245" t="s">
        <v>85</v>
      </c>
      <c r="AV268" s="14" t="s">
        <v>85</v>
      </c>
      <c r="AW268" s="14" t="s">
        <v>36</v>
      </c>
      <c r="AX268" s="14" t="s">
        <v>75</v>
      </c>
      <c r="AY268" s="245" t="s">
        <v>125</v>
      </c>
    </row>
    <row r="269" s="14" customFormat="1">
      <c r="A269" s="14"/>
      <c r="B269" s="235"/>
      <c r="C269" s="236"/>
      <c r="D269" s="226" t="s">
        <v>137</v>
      </c>
      <c r="E269" s="237" t="s">
        <v>19</v>
      </c>
      <c r="F269" s="238" t="s">
        <v>305</v>
      </c>
      <c r="G269" s="236"/>
      <c r="H269" s="239">
        <v>138.59999999999999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5" t="s">
        <v>137</v>
      </c>
      <c r="AU269" s="245" t="s">
        <v>85</v>
      </c>
      <c r="AV269" s="14" t="s">
        <v>85</v>
      </c>
      <c r="AW269" s="14" t="s">
        <v>36</v>
      </c>
      <c r="AX269" s="14" t="s">
        <v>75</v>
      </c>
      <c r="AY269" s="245" t="s">
        <v>125</v>
      </c>
    </row>
    <row r="270" s="13" customFormat="1">
      <c r="A270" s="13"/>
      <c r="B270" s="224"/>
      <c r="C270" s="225"/>
      <c r="D270" s="226" t="s">
        <v>137</v>
      </c>
      <c r="E270" s="227" t="s">
        <v>19</v>
      </c>
      <c r="F270" s="228" t="s">
        <v>298</v>
      </c>
      <c r="G270" s="225"/>
      <c r="H270" s="227" t="s">
        <v>19</v>
      </c>
      <c r="I270" s="229"/>
      <c r="J270" s="225"/>
      <c r="K270" s="225"/>
      <c r="L270" s="230"/>
      <c r="M270" s="231"/>
      <c r="N270" s="232"/>
      <c r="O270" s="232"/>
      <c r="P270" s="232"/>
      <c r="Q270" s="232"/>
      <c r="R270" s="232"/>
      <c r="S270" s="232"/>
      <c r="T270" s="23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4" t="s">
        <v>137</v>
      </c>
      <c r="AU270" s="234" t="s">
        <v>85</v>
      </c>
      <c r="AV270" s="13" t="s">
        <v>83</v>
      </c>
      <c r="AW270" s="13" t="s">
        <v>36</v>
      </c>
      <c r="AX270" s="13" t="s">
        <v>75</v>
      </c>
      <c r="AY270" s="234" t="s">
        <v>125</v>
      </c>
    </row>
    <row r="271" s="13" customFormat="1">
      <c r="A271" s="13"/>
      <c r="B271" s="224"/>
      <c r="C271" s="225"/>
      <c r="D271" s="226" t="s">
        <v>137</v>
      </c>
      <c r="E271" s="227" t="s">
        <v>19</v>
      </c>
      <c r="F271" s="228" t="s">
        <v>161</v>
      </c>
      <c r="G271" s="225"/>
      <c r="H271" s="227" t="s">
        <v>19</v>
      </c>
      <c r="I271" s="229"/>
      <c r="J271" s="225"/>
      <c r="K271" s="225"/>
      <c r="L271" s="230"/>
      <c r="M271" s="231"/>
      <c r="N271" s="232"/>
      <c r="O271" s="232"/>
      <c r="P271" s="232"/>
      <c r="Q271" s="232"/>
      <c r="R271" s="232"/>
      <c r="S271" s="232"/>
      <c r="T271" s="23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4" t="s">
        <v>137</v>
      </c>
      <c r="AU271" s="234" t="s">
        <v>85</v>
      </c>
      <c r="AV271" s="13" t="s">
        <v>83</v>
      </c>
      <c r="AW271" s="13" t="s">
        <v>36</v>
      </c>
      <c r="AX271" s="13" t="s">
        <v>75</v>
      </c>
      <c r="AY271" s="234" t="s">
        <v>125</v>
      </c>
    </row>
    <row r="272" s="14" customFormat="1">
      <c r="A272" s="14"/>
      <c r="B272" s="235"/>
      <c r="C272" s="236"/>
      <c r="D272" s="226" t="s">
        <v>137</v>
      </c>
      <c r="E272" s="237" t="s">
        <v>19</v>
      </c>
      <c r="F272" s="238" t="s">
        <v>306</v>
      </c>
      <c r="G272" s="236"/>
      <c r="H272" s="239">
        <v>4.6200000000000001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5" t="s">
        <v>137</v>
      </c>
      <c r="AU272" s="245" t="s">
        <v>85</v>
      </c>
      <c r="AV272" s="14" t="s">
        <v>85</v>
      </c>
      <c r="AW272" s="14" t="s">
        <v>36</v>
      </c>
      <c r="AX272" s="14" t="s">
        <v>75</v>
      </c>
      <c r="AY272" s="245" t="s">
        <v>125</v>
      </c>
    </row>
    <row r="273" s="14" customFormat="1">
      <c r="A273" s="14"/>
      <c r="B273" s="235"/>
      <c r="C273" s="236"/>
      <c r="D273" s="226" t="s">
        <v>137</v>
      </c>
      <c r="E273" s="237" t="s">
        <v>19</v>
      </c>
      <c r="F273" s="238" t="s">
        <v>307</v>
      </c>
      <c r="G273" s="236"/>
      <c r="H273" s="239">
        <v>3.7200000000000002</v>
      </c>
      <c r="I273" s="240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5" t="s">
        <v>137</v>
      </c>
      <c r="AU273" s="245" t="s">
        <v>85</v>
      </c>
      <c r="AV273" s="14" t="s">
        <v>85</v>
      </c>
      <c r="AW273" s="14" t="s">
        <v>36</v>
      </c>
      <c r="AX273" s="14" t="s">
        <v>75</v>
      </c>
      <c r="AY273" s="245" t="s">
        <v>125</v>
      </c>
    </row>
    <row r="274" s="13" customFormat="1">
      <c r="A274" s="13"/>
      <c r="B274" s="224"/>
      <c r="C274" s="225"/>
      <c r="D274" s="226" t="s">
        <v>137</v>
      </c>
      <c r="E274" s="227" t="s">
        <v>19</v>
      </c>
      <c r="F274" s="228" t="s">
        <v>163</v>
      </c>
      <c r="G274" s="225"/>
      <c r="H274" s="227" t="s">
        <v>19</v>
      </c>
      <c r="I274" s="229"/>
      <c r="J274" s="225"/>
      <c r="K274" s="225"/>
      <c r="L274" s="230"/>
      <c r="M274" s="231"/>
      <c r="N274" s="232"/>
      <c r="O274" s="232"/>
      <c r="P274" s="232"/>
      <c r="Q274" s="232"/>
      <c r="R274" s="232"/>
      <c r="S274" s="232"/>
      <c r="T274" s="23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4" t="s">
        <v>137</v>
      </c>
      <c r="AU274" s="234" t="s">
        <v>85</v>
      </c>
      <c r="AV274" s="13" t="s">
        <v>83</v>
      </c>
      <c r="AW274" s="13" t="s">
        <v>36</v>
      </c>
      <c r="AX274" s="13" t="s">
        <v>75</v>
      </c>
      <c r="AY274" s="234" t="s">
        <v>125</v>
      </c>
    </row>
    <row r="275" s="14" customFormat="1">
      <c r="A275" s="14"/>
      <c r="B275" s="235"/>
      <c r="C275" s="236"/>
      <c r="D275" s="226" t="s">
        <v>137</v>
      </c>
      <c r="E275" s="237" t="s">
        <v>19</v>
      </c>
      <c r="F275" s="238" t="s">
        <v>308</v>
      </c>
      <c r="G275" s="236"/>
      <c r="H275" s="239">
        <v>161.69999999999999</v>
      </c>
      <c r="I275" s="240"/>
      <c r="J275" s="236"/>
      <c r="K275" s="236"/>
      <c r="L275" s="241"/>
      <c r="M275" s="242"/>
      <c r="N275" s="243"/>
      <c r="O275" s="243"/>
      <c r="P275" s="243"/>
      <c r="Q275" s="243"/>
      <c r="R275" s="243"/>
      <c r="S275" s="243"/>
      <c r="T275" s="24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5" t="s">
        <v>137</v>
      </c>
      <c r="AU275" s="245" t="s">
        <v>85</v>
      </c>
      <c r="AV275" s="14" t="s">
        <v>85</v>
      </c>
      <c r="AW275" s="14" t="s">
        <v>36</v>
      </c>
      <c r="AX275" s="14" t="s">
        <v>75</v>
      </c>
      <c r="AY275" s="245" t="s">
        <v>125</v>
      </c>
    </row>
    <row r="276" s="14" customFormat="1">
      <c r="A276" s="14"/>
      <c r="B276" s="235"/>
      <c r="C276" s="236"/>
      <c r="D276" s="226" t="s">
        <v>137</v>
      </c>
      <c r="E276" s="237" t="s">
        <v>19</v>
      </c>
      <c r="F276" s="238" t="s">
        <v>309</v>
      </c>
      <c r="G276" s="236"/>
      <c r="H276" s="239">
        <v>81.840000000000003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5" t="s">
        <v>137</v>
      </c>
      <c r="AU276" s="245" t="s">
        <v>85</v>
      </c>
      <c r="AV276" s="14" t="s">
        <v>85</v>
      </c>
      <c r="AW276" s="14" t="s">
        <v>36</v>
      </c>
      <c r="AX276" s="14" t="s">
        <v>75</v>
      </c>
      <c r="AY276" s="245" t="s">
        <v>125</v>
      </c>
    </row>
    <row r="277" s="15" customFormat="1">
      <c r="A277" s="15"/>
      <c r="B277" s="246"/>
      <c r="C277" s="247"/>
      <c r="D277" s="226" t="s">
        <v>137</v>
      </c>
      <c r="E277" s="248" t="s">
        <v>19</v>
      </c>
      <c r="F277" s="249" t="s">
        <v>144</v>
      </c>
      <c r="G277" s="247"/>
      <c r="H277" s="250">
        <v>494.19000000000005</v>
      </c>
      <c r="I277" s="251"/>
      <c r="J277" s="247"/>
      <c r="K277" s="247"/>
      <c r="L277" s="252"/>
      <c r="M277" s="253"/>
      <c r="N277" s="254"/>
      <c r="O277" s="254"/>
      <c r="P277" s="254"/>
      <c r="Q277" s="254"/>
      <c r="R277" s="254"/>
      <c r="S277" s="254"/>
      <c r="T277" s="25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56" t="s">
        <v>137</v>
      </c>
      <c r="AU277" s="256" t="s">
        <v>85</v>
      </c>
      <c r="AV277" s="15" t="s">
        <v>133</v>
      </c>
      <c r="AW277" s="15" t="s">
        <v>36</v>
      </c>
      <c r="AX277" s="15" t="s">
        <v>83</v>
      </c>
      <c r="AY277" s="256" t="s">
        <v>125</v>
      </c>
    </row>
    <row r="278" s="2" customFormat="1" ht="21.75" customHeight="1">
      <c r="A278" s="40"/>
      <c r="B278" s="41"/>
      <c r="C278" s="257" t="s">
        <v>7</v>
      </c>
      <c r="D278" s="257" t="s">
        <v>200</v>
      </c>
      <c r="E278" s="258" t="s">
        <v>310</v>
      </c>
      <c r="F278" s="259" t="s">
        <v>311</v>
      </c>
      <c r="G278" s="260" t="s">
        <v>285</v>
      </c>
      <c r="H278" s="261">
        <v>518.89999999999998</v>
      </c>
      <c r="I278" s="262"/>
      <c r="J278" s="263">
        <f>ROUND(I278*H278,2)</f>
        <v>0</v>
      </c>
      <c r="K278" s="259" t="s">
        <v>132</v>
      </c>
      <c r="L278" s="264"/>
      <c r="M278" s="265" t="s">
        <v>19</v>
      </c>
      <c r="N278" s="266" t="s">
        <v>46</v>
      </c>
      <c r="O278" s="86"/>
      <c r="P278" s="215">
        <f>O278*H278</f>
        <v>0</v>
      </c>
      <c r="Q278" s="215">
        <v>0.00012</v>
      </c>
      <c r="R278" s="215">
        <f>Q278*H278</f>
        <v>0.062267999999999997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199</v>
      </c>
      <c r="AT278" s="217" t="s">
        <v>200</v>
      </c>
      <c r="AU278" s="217" t="s">
        <v>85</v>
      </c>
      <c r="AY278" s="19" t="s">
        <v>125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83</v>
      </c>
      <c r="BK278" s="218">
        <f>ROUND(I278*H278,2)</f>
        <v>0</v>
      </c>
      <c r="BL278" s="19" t="s">
        <v>133</v>
      </c>
      <c r="BM278" s="217" t="s">
        <v>312</v>
      </c>
    </row>
    <row r="279" s="14" customFormat="1">
      <c r="A279" s="14"/>
      <c r="B279" s="235"/>
      <c r="C279" s="236"/>
      <c r="D279" s="226" t="s">
        <v>137</v>
      </c>
      <c r="E279" s="236"/>
      <c r="F279" s="238" t="s">
        <v>313</v>
      </c>
      <c r="G279" s="236"/>
      <c r="H279" s="239">
        <v>518.89999999999998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5" t="s">
        <v>137</v>
      </c>
      <c r="AU279" s="245" t="s">
        <v>85</v>
      </c>
      <c r="AV279" s="14" t="s">
        <v>85</v>
      </c>
      <c r="AW279" s="14" t="s">
        <v>4</v>
      </c>
      <c r="AX279" s="14" t="s">
        <v>83</v>
      </c>
      <c r="AY279" s="245" t="s">
        <v>125</v>
      </c>
    </row>
    <row r="280" s="2" customFormat="1" ht="24.15" customHeight="1">
      <c r="A280" s="40"/>
      <c r="B280" s="41"/>
      <c r="C280" s="206" t="s">
        <v>314</v>
      </c>
      <c r="D280" s="206" t="s">
        <v>128</v>
      </c>
      <c r="E280" s="207" t="s">
        <v>291</v>
      </c>
      <c r="F280" s="208" t="s">
        <v>292</v>
      </c>
      <c r="G280" s="209" t="s">
        <v>285</v>
      </c>
      <c r="H280" s="210">
        <v>58.799999999999997</v>
      </c>
      <c r="I280" s="211"/>
      <c r="J280" s="212">
        <f>ROUND(I280*H280,2)</f>
        <v>0</v>
      </c>
      <c r="K280" s="208" t="s">
        <v>132</v>
      </c>
      <c r="L280" s="46"/>
      <c r="M280" s="213" t="s">
        <v>19</v>
      </c>
      <c r="N280" s="214" t="s">
        <v>46</v>
      </c>
      <c r="O280" s="86"/>
      <c r="P280" s="215">
        <f>O280*H280</f>
        <v>0</v>
      </c>
      <c r="Q280" s="215">
        <v>0</v>
      </c>
      <c r="R280" s="215">
        <f>Q280*H280</f>
        <v>0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133</v>
      </c>
      <c r="AT280" s="217" t="s">
        <v>128</v>
      </c>
      <c r="AU280" s="217" t="s">
        <v>85</v>
      </c>
      <c r="AY280" s="19" t="s">
        <v>125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83</v>
      </c>
      <c r="BK280" s="218">
        <f>ROUND(I280*H280,2)</f>
        <v>0</v>
      </c>
      <c r="BL280" s="19" t="s">
        <v>133</v>
      </c>
      <c r="BM280" s="217" t="s">
        <v>315</v>
      </c>
    </row>
    <row r="281" s="2" customFormat="1">
      <c r="A281" s="40"/>
      <c r="B281" s="41"/>
      <c r="C281" s="42"/>
      <c r="D281" s="219" t="s">
        <v>135</v>
      </c>
      <c r="E281" s="42"/>
      <c r="F281" s="220" t="s">
        <v>294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135</v>
      </c>
      <c r="AU281" s="19" t="s">
        <v>85</v>
      </c>
    </row>
    <row r="282" s="13" customFormat="1">
      <c r="A282" s="13"/>
      <c r="B282" s="224"/>
      <c r="C282" s="225"/>
      <c r="D282" s="226" t="s">
        <v>137</v>
      </c>
      <c r="E282" s="227" t="s">
        <v>19</v>
      </c>
      <c r="F282" s="228" t="s">
        <v>316</v>
      </c>
      <c r="G282" s="225"/>
      <c r="H282" s="227" t="s">
        <v>19</v>
      </c>
      <c r="I282" s="229"/>
      <c r="J282" s="225"/>
      <c r="K282" s="225"/>
      <c r="L282" s="230"/>
      <c r="M282" s="231"/>
      <c r="N282" s="232"/>
      <c r="O282" s="232"/>
      <c r="P282" s="232"/>
      <c r="Q282" s="232"/>
      <c r="R282" s="232"/>
      <c r="S282" s="232"/>
      <c r="T282" s="23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4" t="s">
        <v>137</v>
      </c>
      <c r="AU282" s="234" t="s">
        <v>85</v>
      </c>
      <c r="AV282" s="13" t="s">
        <v>83</v>
      </c>
      <c r="AW282" s="13" t="s">
        <v>36</v>
      </c>
      <c r="AX282" s="13" t="s">
        <v>75</v>
      </c>
      <c r="AY282" s="234" t="s">
        <v>125</v>
      </c>
    </row>
    <row r="283" s="13" customFormat="1">
      <c r="A283" s="13"/>
      <c r="B283" s="224"/>
      <c r="C283" s="225"/>
      <c r="D283" s="226" t="s">
        <v>137</v>
      </c>
      <c r="E283" s="227" t="s">
        <v>19</v>
      </c>
      <c r="F283" s="228" t="s">
        <v>138</v>
      </c>
      <c r="G283" s="225"/>
      <c r="H283" s="227" t="s">
        <v>19</v>
      </c>
      <c r="I283" s="229"/>
      <c r="J283" s="225"/>
      <c r="K283" s="225"/>
      <c r="L283" s="230"/>
      <c r="M283" s="231"/>
      <c r="N283" s="232"/>
      <c r="O283" s="232"/>
      <c r="P283" s="232"/>
      <c r="Q283" s="232"/>
      <c r="R283" s="232"/>
      <c r="S283" s="232"/>
      <c r="T283" s="23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4" t="s">
        <v>137</v>
      </c>
      <c r="AU283" s="234" t="s">
        <v>85</v>
      </c>
      <c r="AV283" s="13" t="s">
        <v>83</v>
      </c>
      <c r="AW283" s="13" t="s">
        <v>36</v>
      </c>
      <c r="AX283" s="13" t="s">
        <v>75</v>
      </c>
      <c r="AY283" s="234" t="s">
        <v>125</v>
      </c>
    </row>
    <row r="284" s="13" customFormat="1">
      <c r="A284" s="13"/>
      <c r="B284" s="224"/>
      <c r="C284" s="225"/>
      <c r="D284" s="226" t="s">
        <v>137</v>
      </c>
      <c r="E284" s="227" t="s">
        <v>19</v>
      </c>
      <c r="F284" s="228" t="s">
        <v>161</v>
      </c>
      <c r="G284" s="225"/>
      <c r="H284" s="227" t="s">
        <v>19</v>
      </c>
      <c r="I284" s="229"/>
      <c r="J284" s="225"/>
      <c r="K284" s="225"/>
      <c r="L284" s="230"/>
      <c r="M284" s="231"/>
      <c r="N284" s="232"/>
      <c r="O284" s="232"/>
      <c r="P284" s="232"/>
      <c r="Q284" s="232"/>
      <c r="R284" s="232"/>
      <c r="S284" s="232"/>
      <c r="T284" s="23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4" t="s">
        <v>137</v>
      </c>
      <c r="AU284" s="234" t="s">
        <v>85</v>
      </c>
      <c r="AV284" s="13" t="s">
        <v>83</v>
      </c>
      <c r="AW284" s="13" t="s">
        <v>36</v>
      </c>
      <c r="AX284" s="13" t="s">
        <v>75</v>
      </c>
      <c r="AY284" s="234" t="s">
        <v>125</v>
      </c>
    </row>
    <row r="285" s="14" customFormat="1">
      <c r="A285" s="14"/>
      <c r="B285" s="235"/>
      <c r="C285" s="236"/>
      <c r="D285" s="226" t="s">
        <v>137</v>
      </c>
      <c r="E285" s="237" t="s">
        <v>19</v>
      </c>
      <c r="F285" s="238" t="s">
        <v>317</v>
      </c>
      <c r="G285" s="236"/>
      <c r="H285" s="239">
        <v>5.0999999999999996</v>
      </c>
      <c r="I285" s="240"/>
      <c r="J285" s="236"/>
      <c r="K285" s="236"/>
      <c r="L285" s="241"/>
      <c r="M285" s="242"/>
      <c r="N285" s="243"/>
      <c r="O285" s="243"/>
      <c r="P285" s="243"/>
      <c r="Q285" s="243"/>
      <c r="R285" s="243"/>
      <c r="S285" s="243"/>
      <c r="T285" s="24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5" t="s">
        <v>137</v>
      </c>
      <c r="AU285" s="245" t="s">
        <v>85</v>
      </c>
      <c r="AV285" s="14" t="s">
        <v>85</v>
      </c>
      <c r="AW285" s="14" t="s">
        <v>36</v>
      </c>
      <c r="AX285" s="14" t="s">
        <v>75</v>
      </c>
      <c r="AY285" s="245" t="s">
        <v>125</v>
      </c>
    </row>
    <row r="286" s="13" customFormat="1">
      <c r="A286" s="13"/>
      <c r="B286" s="224"/>
      <c r="C286" s="225"/>
      <c r="D286" s="226" t="s">
        <v>137</v>
      </c>
      <c r="E286" s="227" t="s">
        <v>19</v>
      </c>
      <c r="F286" s="228" t="s">
        <v>163</v>
      </c>
      <c r="G286" s="225"/>
      <c r="H286" s="227" t="s">
        <v>19</v>
      </c>
      <c r="I286" s="229"/>
      <c r="J286" s="225"/>
      <c r="K286" s="225"/>
      <c r="L286" s="230"/>
      <c r="M286" s="231"/>
      <c r="N286" s="232"/>
      <c r="O286" s="232"/>
      <c r="P286" s="232"/>
      <c r="Q286" s="232"/>
      <c r="R286" s="232"/>
      <c r="S286" s="232"/>
      <c r="T286" s="23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4" t="s">
        <v>137</v>
      </c>
      <c r="AU286" s="234" t="s">
        <v>85</v>
      </c>
      <c r="AV286" s="13" t="s">
        <v>83</v>
      </c>
      <c r="AW286" s="13" t="s">
        <v>36</v>
      </c>
      <c r="AX286" s="13" t="s">
        <v>75</v>
      </c>
      <c r="AY286" s="234" t="s">
        <v>125</v>
      </c>
    </row>
    <row r="287" s="14" customFormat="1">
      <c r="A287" s="14"/>
      <c r="B287" s="235"/>
      <c r="C287" s="236"/>
      <c r="D287" s="226" t="s">
        <v>137</v>
      </c>
      <c r="E287" s="237" t="s">
        <v>19</v>
      </c>
      <c r="F287" s="238" t="s">
        <v>318</v>
      </c>
      <c r="G287" s="236"/>
      <c r="H287" s="239">
        <v>0.90000000000000002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5" t="s">
        <v>137</v>
      </c>
      <c r="AU287" s="245" t="s">
        <v>85</v>
      </c>
      <c r="AV287" s="14" t="s">
        <v>85</v>
      </c>
      <c r="AW287" s="14" t="s">
        <v>36</v>
      </c>
      <c r="AX287" s="14" t="s">
        <v>75</v>
      </c>
      <c r="AY287" s="245" t="s">
        <v>125</v>
      </c>
    </row>
    <row r="288" s="14" customFormat="1">
      <c r="A288" s="14"/>
      <c r="B288" s="235"/>
      <c r="C288" s="236"/>
      <c r="D288" s="226" t="s">
        <v>137</v>
      </c>
      <c r="E288" s="237" t="s">
        <v>19</v>
      </c>
      <c r="F288" s="238" t="s">
        <v>319</v>
      </c>
      <c r="G288" s="236"/>
      <c r="H288" s="239">
        <v>7.2000000000000002</v>
      </c>
      <c r="I288" s="240"/>
      <c r="J288" s="236"/>
      <c r="K288" s="236"/>
      <c r="L288" s="241"/>
      <c r="M288" s="242"/>
      <c r="N288" s="243"/>
      <c r="O288" s="243"/>
      <c r="P288" s="243"/>
      <c r="Q288" s="243"/>
      <c r="R288" s="243"/>
      <c r="S288" s="243"/>
      <c r="T288" s="24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5" t="s">
        <v>137</v>
      </c>
      <c r="AU288" s="245" t="s">
        <v>85</v>
      </c>
      <c r="AV288" s="14" t="s">
        <v>85</v>
      </c>
      <c r="AW288" s="14" t="s">
        <v>36</v>
      </c>
      <c r="AX288" s="14" t="s">
        <v>75</v>
      </c>
      <c r="AY288" s="245" t="s">
        <v>125</v>
      </c>
    </row>
    <row r="289" s="14" customFormat="1">
      <c r="A289" s="14"/>
      <c r="B289" s="235"/>
      <c r="C289" s="236"/>
      <c r="D289" s="226" t="s">
        <v>137</v>
      </c>
      <c r="E289" s="237" t="s">
        <v>19</v>
      </c>
      <c r="F289" s="238" t="s">
        <v>320</v>
      </c>
      <c r="G289" s="236"/>
      <c r="H289" s="239">
        <v>24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5" t="s">
        <v>137</v>
      </c>
      <c r="AU289" s="245" t="s">
        <v>85</v>
      </c>
      <c r="AV289" s="14" t="s">
        <v>85</v>
      </c>
      <c r="AW289" s="14" t="s">
        <v>36</v>
      </c>
      <c r="AX289" s="14" t="s">
        <v>75</v>
      </c>
      <c r="AY289" s="245" t="s">
        <v>125</v>
      </c>
    </row>
    <row r="290" s="13" customFormat="1">
      <c r="A290" s="13"/>
      <c r="B290" s="224"/>
      <c r="C290" s="225"/>
      <c r="D290" s="226" t="s">
        <v>137</v>
      </c>
      <c r="E290" s="227" t="s">
        <v>19</v>
      </c>
      <c r="F290" s="228" t="s">
        <v>140</v>
      </c>
      <c r="G290" s="225"/>
      <c r="H290" s="227" t="s">
        <v>19</v>
      </c>
      <c r="I290" s="229"/>
      <c r="J290" s="225"/>
      <c r="K290" s="225"/>
      <c r="L290" s="230"/>
      <c r="M290" s="231"/>
      <c r="N290" s="232"/>
      <c r="O290" s="232"/>
      <c r="P290" s="232"/>
      <c r="Q290" s="232"/>
      <c r="R290" s="232"/>
      <c r="S290" s="232"/>
      <c r="T290" s="23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4" t="s">
        <v>137</v>
      </c>
      <c r="AU290" s="234" t="s">
        <v>85</v>
      </c>
      <c r="AV290" s="13" t="s">
        <v>83</v>
      </c>
      <c r="AW290" s="13" t="s">
        <v>36</v>
      </c>
      <c r="AX290" s="13" t="s">
        <v>75</v>
      </c>
      <c r="AY290" s="234" t="s">
        <v>125</v>
      </c>
    </row>
    <row r="291" s="13" customFormat="1">
      <c r="A291" s="13"/>
      <c r="B291" s="224"/>
      <c r="C291" s="225"/>
      <c r="D291" s="226" t="s">
        <v>137</v>
      </c>
      <c r="E291" s="227" t="s">
        <v>19</v>
      </c>
      <c r="F291" s="228" t="s">
        <v>161</v>
      </c>
      <c r="G291" s="225"/>
      <c r="H291" s="227" t="s">
        <v>19</v>
      </c>
      <c r="I291" s="229"/>
      <c r="J291" s="225"/>
      <c r="K291" s="225"/>
      <c r="L291" s="230"/>
      <c r="M291" s="231"/>
      <c r="N291" s="232"/>
      <c r="O291" s="232"/>
      <c r="P291" s="232"/>
      <c r="Q291" s="232"/>
      <c r="R291" s="232"/>
      <c r="S291" s="232"/>
      <c r="T291" s="23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4" t="s">
        <v>137</v>
      </c>
      <c r="AU291" s="234" t="s">
        <v>85</v>
      </c>
      <c r="AV291" s="13" t="s">
        <v>83</v>
      </c>
      <c r="AW291" s="13" t="s">
        <v>36</v>
      </c>
      <c r="AX291" s="13" t="s">
        <v>75</v>
      </c>
      <c r="AY291" s="234" t="s">
        <v>125</v>
      </c>
    </row>
    <row r="292" s="14" customFormat="1">
      <c r="A292" s="14"/>
      <c r="B292" s="235"/>
      <c r="C292" s="236"/>
      <c r="D292" s="226" t="s">
        <v>137</v>
      </c>
      <c r="E292" s="237" t="s">
        <v>19</v>
      </c>
      <c r="F292" s="238" t="s">
        <v>321</v>
      </c>
      <c r="G292" s="236"/>
      <c r="H292" s="239">
        <v>1.8</v>
      </c>
      <c r="I292" s="240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5" t="s">
        <v>137</v>
      </c>
      <c r="AU292" s="245" t="s">
        <v>85</v>
      </c>
      <c r="AV292" s="14" t="s">
        <v>85</v>
      </c>
      <c r="AW292" s="14" t="s">
        <v>36</v>
      </c>
      <c r="AX292" s="14" t="s">
        <v>75</v>
      </c>
      <c r="AY292" s="245" t="s">
        <v>125</v>
      </c>
    </row>
    <row r="293" s="13" customFormat="1">
      <c r="A293" s="13"/>
      <c r="B293" s="224"/>
      <c r="C293" s="225"/>
      <c r="D293" s="226" t="s">
        <v>137</v>
      </c>
      <c r="E293" s="227" t="s">
        <v>19</v>
      </c>
      <c r="F293" s="228" t="s">
        <v>163</v>
      </c>
      <c r="G293" s="225"/>
      <c r="H293" s="227" t="s">
        <v>19</v>
      </c>
      <c r="I293" s="229"/>
      <c r="J293" s="225"/>
      <c r="K293" s="225"/>
      <c r="L293" s="230"/>
      <c r="M293" s="231"/>
      <c r="N293" s="232"/>
      <c r="O293" s="232"/>
      <c r="P293" s="232"/>
      <c r="Q293" s="232"/>
      <c r="R293" s="232"/>
      <c r="S293" s="232"/>
      <c r="T293" s="23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4" t="s">
        <v>137</v>
      </c>
      <c r="AU293" s="234" t="s">
        <v>85</v>
      </c>
      <c r="AV293" s="13" t="s">
        <v>83</v>
      </c>
      <c r="AW293" s="13" t="s">
        <v>36</v>
      </c>
      <c r="AX293" s="13" t="s">
        <v>75</v>
      </c>
      <c r="AY293" s="234" t="s">
        <v>125</v>
      </c>
    </row>
    <row r="294" s="14" customFormat="1">
      <c r="A294" s="14"/>
      <c r="B294" s="235"/>
      <c r="C294" s="236"/>
      <c r="D294" s="226" t="s">
        <v>137</v>
      </c>
      <c r="E294" s="237" t="s">
        <v>19</v>
      </c>
      <c r="F294" s="238" t="s">
        <v>322</v>
      </c>
      <c r="G294" s="236"/>
      <c r="H294" s="239">
        <v>19.800000000000001</v>
      </c>
      <c r="I294" s="240"/>
      <c r="J294" s="236"/>
      <c r="K294" s="236"/>
      <c r="L294" s="241"/>
      <c r="M294" s="242"/>
      <c r="N294" s="243"/>
      <c r="O294" s="243"/>
      <c r="P294" s="243"/>
      <c r="Q294" s="243"/>
      <c r="R294" s="243"/>
      <c r="S294" s="243"/>
      <c r="T294" s="24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5" t="s">
        <v>137</v>
      </c>
      <c r="AU294" s="245" t="s">
        <v>85</v>
      </c>
      <c r="AV294" s="14" t="s">
        <v>85</v>
      </c>
      <c r="AW294" s="14" t="s">
        <v>36</v>
      </c>
      <c r="AX294" s="14" t="s">
        <v>75</v>
      </c>
      <c r="AY294" s="245" t="s">
        <v>125</v>
      </c>
    </row>
    <row r="295" s="15" customFormat="1">
      <c r="A295" s="15"/>
      <c r="B295" s="246"/>
      <c r="C295" s="247"/>
      <c r="D295" s="226" t="s">
        <v>137</v>
      </c>
      <c r="E295" s="248" t="s">
        <v>19</v>
      </c>
      <c r="F295" s="249" t="s">
        <v>144</v>
      </c>
      <c r="G295" s="247"/>
      <c r="H295" s="250">
        <v>58.799999999999997</v>
      </c>
      <c r="I295" s="251"/>
      <c r="J295" s="247"/>
      <c r="K295" s="247"/>
      <c r="L295" s="252"/>
      <c r="M295" s="253"/>
      <c r="N295" s="254"/>
      <c r="O295" s="254"/>
      <c r="P295" s="254"/>
      <c r="Q295" s="254"/>
      <c r="R295" s="254"/>
      <c r="S295" s="254"/>
      <c r="T295" s="25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56" t="s">
        <v>137</v>
      </c>
      <c r="AU295" s="256" t="s">
        <v>85</v>
      </c>
      <c r="AV295" s="15" t="s">
        <v>133</v>
      </c>
      <c r="AW295" s="15" t="s">
        <v>36</v>
      </c>
      <c r="AX295" s="15" t="s">
        <v>83</v>
      </c>
      <c r="AY295" s="256" t="s">
        <v>125</v>
      </c>
    </row>
    <row r="296" s="2" customFormat="1" ht="24.15" customHeight="1">
      <c r="A296" s="40"/>
      <c r="B296" s="41"/>
      <c r="C296" s="257" t="s">
        <v>323</v>
      </c>
      <c r="D296" s="257" t="s">
        <v>200</v>
      </c>
      <c r="E296" s="258" t="s">
        <v>324</v>
      </c>
      <c r="F296" s="259" t="s">
        <v>325</v>
      </c>
      <c r="G296" s="260" t="s">
        <v>285</v>
      </c>
      <c r="H296" s="261">
        <v>61.740000000000002</v>
      </c>
      <c r="I296" s="262"/>
      <c r="J296" s="263">
        <f>ROUND(I296*H296,2)</f>
        <v>0</v>
      </c>
      <c r="K296" s="259" t="s">
        <v>132</v>
      </c>
      <c r="L296" s="264"/>
      <c r="M296" s="265" t="s">
        <v>19</v>
      </c>
      <c r="N296" s="266" t="s">
        <v>46</v>
      </c>
      <c r="O296" s="86"/>
      <c r="P296" s="215">
        <f>O296*H296</f>
        <v>0</v>
      </c>
      <c r="Q296" s="215">
        <v>0.00029999999999999997</v>
      </c>
      <c r="R296" s="215">
        <f>Q296*H296</f>
        <v>0.018522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199</v>
      </c>
      <c r="AT296" s="217" t="s">
        <v>200</v>
      </c>
      <c r="AU296" s="217" t="s">
        <v>85</v>
      </c>
      <c r="AY296" s="19" t="s">
        <v>125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83</v>
      </c>
      <c r="BK296" s="218">
        <f>ROUND(I296*H296,2)</f>
        <v>0</v>
      </c>
      <c r="BL296" s="19" t="s">
        <v>133</v>
      </c>
      <c r="BM296" s="217" t="s">
        <v>326</v>
      </c>
    </row>
    <row r="297" s="14" customFormat="1">
      <c r="A297" s="14"/>
      <c r="B297" s="235"/>
      <c r="C297" s="236"/>
      <c r="D297" s="226" t="s">
        <v>137</v>
      </c>
      <c r="E297" s="236"/>
      <c r="F297" s="238" t="s">
        <v>327</v>
      </c>
      <c r="G297" s="236"/>
      <c r="H297" s="239">
        <v>61.740000000000002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5" t="s">
        <v>137</v>
      </c>
      <c r="AU297" s="245" t="s">
        <v>85</v>
      </c>
      <c r="AV297" s="14" t="s">
        <v>85</v>
      </c>
      <c r="AW297" s="14" t="s">
        <v>4</v>
      </c>
      <c r="AX297" s="14" t="s">
        <v>83</v>
      </c>
      <c r="AY297" s="245" t="s">
        <v>125</v>
      </c>
    </row>
    <row r="298" s="2" customFormat="1" ht="24.15" customHeight="1">
      <c r="A298" s="40"/>
      <c r="B298" s="41"/>
      <c r="C298" s="206" t="s">
        <v>328</v>
      </c>
      <c r="D298" s="206" t="s">
        <v>128</v>
      </c>
      <c r="E298" s="207" t="s">
        <v>291</v>
      </c>
      <c r="F298" s="208" t="s">
        <v>292</v>
      </c>
      <c r="G298" s="209" t="s">
        <v>285</v>
      </c>
      <c r="H298" s="210">
        <v>214.90000000000001</v>
      </c>
      <c r="I298" s="211"/>
      <c r="J298" s="212">
        <f>ROUND(I298*H298,2)</f>
        <v>0</v>
      </c>
      <c r="K298" s="208" t="s">
        <v>132</v>
      </c>
      <c r="L298" s="46"/>
      <c r="M298" s="213" t="s">
        <v>19</v>
      </c>
      <c r="N298" s="214" t="s">
        <v>46</v>
      </c>
      <c r="O298" s="86"/>
      <c r="P298" s="215">
        <f>O298*H298</f>
        <v>0</v>
      </c>
      <c r="Q298" s="215">
        <v>0</v>
      </c>
      <c r="R298" s="215">
        <f>Q298*H298</f>
        <v>0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133</v>
      </c>
      <c r="AT298" s="217" t="s">
        <v>128</v>
      </c>
      <c r="AU298" s="217" t="s">
        <v>85</v>
      </c>
      <c r="AY298" s="19" t="s">
        <v>125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83</v>
      </c>
      <c r="BK298" s="218">
        <f>ROUND(I298*H298,2)</f>
        <v>0</v>
      </c>
      <c r="BL298" s="19" t="s">
        <v>133</v>
      </c>
      <c r="BM298" s="217" t="s">
        <v>329</v>
      </c>
    </row>
    <row r="299" s="2" customFormat="1">
      <c r="A299" s="40"/>
      <c r="B299" s="41"/>
      <c r="C299" s="42"/>
      <c r="D299" s="219" t="s">
        <v>135</v>
      </c>
      <c r="E299" s="42"/>
      <c r="F299" s="220" t="s">
        <v>294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135</v>
      </c>
      <c r="AU299" s="19" t="s">
        <v>85</v>
      </c>
    </row>
    <row r="300" s="13" customFormat="1">
      <c r="A300" s="13"/>
      <c r="B300" s="224"/>
      <c r="C300" s="225"/>
      <c r="D300" s="226" t="s">
        <v>137</v>
      </c>
      <c r="E300" s="227" t="s">
        <v>19</v>
      </c>
      <c r="F300" s="228" t="s">
        <v>138</v>
      </c>
      <c r="G300" s="225"/>
      <c r="H300" s="227" t="s">
        <v>19</v>
      </c>
      <c r="I300" s="229"/>
      <c r="J300" s="225"/>
      <c r="K300" s="225"/>
      <c r="L300" s="230"/>
      <c r="M300" s="231"/>
      <c r="N300" s="232"/>
      <c r="O300" s="232"/>
      <c r="P300" s="232"/>
      <c r="Q300" s="232"/>
      <c r="R300" s="232"/>
      <c r="S300" s="232"/>
      <c r="T300" s="23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4" t="s">
        <v>137</v>
      </c>
      <c r="AU300" s="234" t="s">
        <v>85</v>
      </c>
      <c r="AV300" s="13" t="s">
        <v>83</v>
      </c>
      <c r="AW300" s="13" t="s">
        <v>36</v>
      </c>
      <c r="AX300" s="13" t="s">
        <v>75</v>
      </c>
      <c r="AY300" s="234" t="s">
        <v>125</v>
      </c>
    </row>
    <row r="301" s="13" customFormat="1">
      <c r="A301" s="13"/>
      <c r="B301" s="224"/>
      <c r="C301" s="225"/>
      <c r="D301" s="226" t="s">
        <v>137</v>
      </c>
      <c r="E301" s="227" t="s">
        <v>19</v>
      </c>
      <c r="F301" s="228" t="s">
        <v>330</v>
      </c>
      <c r="G301" s="225"/>
      <c r="H301" s="227" t="s">
        <v>19</v>
      </c>
      <c r="I301" s="229"/>
      <c r="J301" s="225"/>
      <c r="K301" s="225"/>
      <c r="L301" s="230"/>
      <c r="M301" s="231"/>
      <c r="N301" s="232"/>
      <c r="O301" s="232"/>
      <c r="P301" s="232"/>
      <c r="Q301" s="232"/>
      <c r="R301" s="232"/>
      <c r="S301" s="232"/>
      <c r="T301" s="23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4" t="s">
        <v>137</v>
      </c>
      <c r="AU301" s="234" t="s">
        <v>85</v>
      </c>
      <c r="AV301" s="13" t="s">
        <v>83</v>
      </c>
      <c r="AW301" s="13" t="s">
        <v>36</v>
      </c>
      <c r="AX301" s="13" t="s">
        <v>75</v>
      </c>
      <c r="AY301" s="234" t="s">
        <v>125</v>
      </c>
    </row>
    <row r="302" s="14" customFormat="1">
      <c r="A302" s="14"/>
      <c r="B302" s="235"/>
      <c r="C302" s="236"/>
      <c r="D302" s="226" t="s">
        <v>137</v>
      </c>
      <c r="E302" s="237" t="s">
        <v>19</v>
      </c>
      <c r="F302" s="238" t="s">
        <v>331</v>
      </c>
      <c r="G302" s="236"/>
      <c r="H302" s="239">
        <v>104.09999999999999</v>
      </c>
      <c r="I302" s="240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5" t="s">
        <v>137</v>
      </c>
      <c r="AU302" s="245" t="s">
        <v>85</v>
      </c>
      <c r="AV302" s="14" t="s">
        <v>85</v>
      </c>
      <c r="AW302" s="14" t="s">
        <v>36</v>
      </c>
      <c r="AX302" s="14" t="s">
        <v>75</v>
      </c>
      <c r="AY302" s="245" t="s">
        <v>125</v>
      </c>
    </row>
    <row r="303" s="13" customFormat="1">
      <c r="A303" s="13"/>
      <c r="B303" s="224"/>
      <c r="C303" s="225"/>
      <c r="D303" s="226" t="s">
        <v>137</v>
      </c>
      <c r="E303" s="227" t="s">
        <v>19</v>
      </c>
      <c r="F303" s="228" t="s">
        <v>140</v>
      </c>
      <c r="G303" s="225"/>
      <c r="H303" s="227" t="s">
        <v>19</v>
      </c>
      <c r="I303" s="229"/>
      <c r="J303" s="225"/>
      <c r="K303" s="225"/>
      <c r="L303" s="230"/>
      <c r="M303" s="231"/>
      <c r="N303" s="232"/>
      <c r="O303" s="232"/>
      <c r="P303" s="232"/>
      <c r="Q303" s="232"/>
      <c r="R303" s="232"/>
      <c r="S303" s="232"/>
      <c r="T303" s="23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4" t="s">
        <v>137</v>
      </c>
      <c r="AU303" s="234" t="s">
        <v>85</v>
      </c>
      <c r="AV303" s="13" t="s">
        <v>83</v>
      </c>
      <c r="AW303" s="13" t="s">
        <v>36</v>
      </c>
      <c r="AX303" s="13" t="s">
        <v>75</v>
      </c>
      <c r="AY303" s="234" t="s">
        <v>125</v>
      </c>
    </row>
    <row r="304" s="13" customFormat="1">
      <c r="A304" s="13"/>
      <c r="B304" s="224"/>
      <c r="C304" s="225"/>
      <c r="D304" s="226" t="s">
        <v>137</v>
      </c>
      <c r="E304" s="227" t="s">
        <v>19</v>
      </c>
      <c r="F304" s="228" t="s">
        <v>330</v>
      </c>
      <c r="G304" s="225"/>
      <c r="H304" s="227" t="s">
        <v>19</v>
      </c>
      <c r="I304" s="229"/>
      <c r="J304" s="225"/>
      <c r="K304" s="225"/>
      <c r="L304" s="230"/>
      <c r="M304" s="231"/>
      <c r="N304" s="232"/>
      <c r="O304" s="232"/>
      <c r="P304" s="232"/>
      <c r="Q304" s="232"/>
      <c r="R304" s="232"/>
      <c r="S304" s="232"/>
      <c r="T304" s="23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4" t="s">
        <v>137</v>
      </c>
      <c r="AU304" s="234" t="s">
        <v>85</v>
      </c>
      <c r="AV304" s="13" t="s">
        <v>83</v>
      </c>
      <c r="AW304" s="13" t="s">
        <v>36</v>
      </c>
      <c r="AX304" s="13" t="s">
        <v>75</v>
      </c>
      <c r="AY304" s="234" t="s">
        <v>125</v>
      </c>
    </row>
    <row r="305" s="14" customFormat="1">
      <c r="A305" s="14"/>
      <c r="B305" s="235"/>
      <c r="C305" s="236"/>
      <c r="D305" s="226" t="s">
        <v>137</v>
      </c>
      <c r="E305" s="237" t="s">
        <v>19</v>
      </c>
      <c r="F305" s="238" t="s">
        <v>332</v>
      </c>
      <c r="G305" s="236"/>
      <c r="H305" s="239">
        <v>110.8</v>
      </c>
      <c r="I305" s="240"/>
      <c r="J305" s="236"/>
      <c r="K305" s="236"/>
      <c r="L305" s="241"/>
      <c r="M305" s="242"/>
      <c r="N305" s="243"/>
      <c r="O305" s="243"/>
      <c r="P305" s="243"/>
      <c r="Q305" s="243"/>
      <c r="R305" s="243"/>
      <c r="S305" s="243"/>
      <c r="T305" s="24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5" t="s">
        <v>137</v>
      </c>
      <c r="AU305" s="245" t="s">
        <v>85</v>
      </c>
      <c r="AV305" s="14" t="s">
        <v>85</v>
      </c>
      <c r="AW305" s="14" t="s">
        <v>36</v>
      </c>
      <c r="AX305" s="14" t="s">
        <v>75</v>
      </c>
      <c r="AY305" s="245" t="s">
        <v>125</v>
      </c>
    </row>
    <row r="306" s="15" customFormat="1">
      <c r="A306" s="15"/>
      <c r="B306" s="246"/>
      <c r="C306" s="247"/>
      <c r="D306" s="226" t="s">
        <v>137</v>
      </c>
      <c r="E306" s="248" t="s">
        <v>19</v>
      </c>
      <c r="F306" s="249" t="s">
        <v>144</v>
      </c>
      <c r="G306" s="247"/>
      <c r="H306" s="250">
        <v>214.89999999999998</v>
      </c>
      <c r="I306" s="251"/>
      <c r="J306" s="247"/>
      <c r="K306" s="247"/>
      <c r="L306" s="252"/>
      <c r="M306" s="253"/>
      <c r="N306" s="254"/>
      <c r="O306" s="254"/>
      <c r="P306" s="254"/>
      <c r="Q306" s="254"/>
      <c r="R306" s="254"/>
      <c r="S306" s="254"/>
      <c r="T306" s="25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56" t="s">
        <v>137</v>
      </c>
      <c r="AU306" s="256" t="s">
        <v>85</v>
      </c>
      <c r="AV306" s="15" t="s">
        <v>133</v>
      </c>
      <c r="AW306" s="15" t="s">
        <v>36</v>
      </c>
      <c r="AX306" s="15" t="s">
        <v>83</v>
      </c>
      <c r="AY306" s="256" t="s">
        <v>125</v>
      </c>
    </row>
    <row r="307" s="2" customFormat="1" ht="21.75" customHeight="1">
      <c r="A307" s="40"/>
      <c r="B307" s="41"/>
      <c r="C307" s="257" t="s">
        <v>333</v>
      </c>
      <c r="D307" s="257" t="s">
        <v>200</v>
      </c>
      <c r="E307" s="258" t="s">
        <v>334</v>
      </c>
      <c r="F307" s="259" t="s">
        <v>335</v>
      </c>
      <c r="G307" s="260" t="s">
        <v>285</v>
      </c>
      <c r="H307" s="261">
        <v>225.64500000000001</v>
      </c>
      <c r="I307" s="262"/>
      <c r="J307" s="263">
        <f>ROUND(I307*H307,2)</f>
        <v>0</v>
      </c>
      <c r="K307" s="259" t="s">
        <v>132</v>
      </c>
      <c r="L307" s="264"/>
      <c r="M307" s="265" t="s">
        <v>19</v>
      </c>
      <c r="N307" s="266" t="s">
        <v>46</v>
      </c>
      <c r="O307" s="86"/>
      <c r="P307" s="215">
        <f>O307*H307</f>
        <v>0</v>
      </c>
      <c r="Q307" s="215">
        <v>0.00020000000000000001</v>
      </c>
      <c r="R307" s="215">
        <f>Q307*H307</f>
        <v>0.045129000000000002</v>
      </c>
      <c r="S307" s="215">
        <v>0</v>
      </c>
      <c r="T307" s="21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7" t="s">
        <v>199</v>
      </c>
      <c r="AT307" s="217" t="s">
        <v>200</v>
      </c>
      <c r="AU307" s="217" t="s">
        <v>85</v>
      </c>
      <c r="AY307" s="19" t="s">
        <v>125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9" t="s">
        <v>83</v>
      </c>
      <c r="BK307" s="218">
        <f>ROUND(I307*H307,2)</f>
        <v>0</v>
      </c>
      <c r="BL307" s="19" t="s">
        <v>133</v>
      </c>
      <c r="BM307" s="217" t="s">
        <v>336</v>
      </c>
    </row>
    <row r="308" s="14" customFormat="1">
      <c r="A308" s="14"/>
      <c r="B308" s="235"/>
      <c r="C308" s="236"/>
      <c r="D308" s="226" t="s">
        <v>137</v>
      </c>
      <c r="E308" s="236"/>
      <c r="F308" s="238" t="s">
        <v>337</v>
      </c>
      <c r="G308" s="236"/>
      <c r="H308" s="239">
        <v>225.64500000000001</v>
      </c>
      <c r="I308" s="240"/>
      <c r="J308" s="236"/>
      <c r="K308" s="236"/>
      <c r="L308" s="241"/>
      <c r="M308" s="242"/>
      <c r="N308" s="243"/>
      <c r="O308" s="243"/>
      <c r="P308" s="243"/>
      <c r="Q308" s="243"/>
      <c r="R308" s="243"/>
      <c r="S308" s="243"/>
      <c r="T308" s="24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5" t="s">
        <v>137</v>
      </c>
      <c r="AU308" s="245" t="s">
        <v>85</v>
      </c>
      <c r="AV308" s="14" t="s">
        <v>85</v>
      </c>
      <c r="AW308" s="14" t="s">
        <v>4</v>
      </c>
      <c r="AX308" s="14" t="s">
        <v>83</v>
      </c>
      <c r="AY308" s="245" t="s">
        <v>125</v>
      </c>
    </row>
    <row r="309" s="2" customFormat="1" ht="24.15" customHeight="1">
      <c r="A309" s="40"/>
      <c r="B309" s="41"/>
      <c r="C309" s="206" t="s">
        <v>338</v>
      </c>
      <c r="D309" s="206" t="s">
        <v>128</v>
      </c>
      <c r="E309" s="207" t="s">
        <v>291</v>
      </c>
      <c r="F309" s="208" t="s">
        <v>292</v>
      </c>
      <c r="G309" s="209" t="s">
        <v>285</v>
      </c>
      <c r="H309" s="210">
        <v>31.640000000000001</v>
      </c>
      <c r="I309" s="211"/>
      <c r="J309" s="212">
        <f>ROUND(I309*H309,2)</f>
        <v>0</v>
      </c>
      <c r="K309" s="208" t="s">
        <v>132</v>
      </c>
      <c r="L309" s="46"/>
      <c r="M309" s="213" t="s">
        <v>19</v>
      </c>
      <c r="N309" s="214" t="s">
        <v>46</v>
      </c>
      <c r="O309" s="86"/>
      <c r="P309" s="215">
        <f>O309*H309</f>
        <v>0</v>
      </c>
      <c r="Q309" s="215">
        <v>0</v>
      </c>
      <c r="R309" s="215">
        <f>Q309*H309</f>
        <v>0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133</v>
      </c>
      <c r="AT309" s="217" t="s">
        <v>128</v>
      </c>
      <c r="AU309" s="217" t="s">
        <v>85</v>
      </c>
      <c r="AY309" s="19" t="s">
        <v>125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83</v>
      </c>
      <c r="BK309" s="218">
        <f>ROUND(I309*H309,2)</f>
        <v>0</v>
      </c>
      <c r="BL309" s="19" t="s">
        <v>133</v>
      </c>
      <c r="BM309" s="217" t="s">
        <v>339</v>
      </c>
    </row>
    <row r="310" s="2" customFormat="1">
      <c r="A310" s="40"/>
      <c r="B310" s="41"/>
      <c r="C310" s="42"/>
      <c r="D310" s="219" t="s">
        <v>135</v>
      </c>
      <c r="E310" s="42"/>
      <c r="F310" s="220" t="s">
        <v>294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135</v>
      </c>
      <c r="AU310" s="19" t="s">
        <v>85</v>
      </c>
    </row>
    <row r="311" s="13" customFormat="1">
      <c r="A311" s="13"/>
      <c r="B311" s="224"/>
      <c r="C311" s="225"/>
      <c r="D311" s="226" t="s">
        <v>137</v>
      </c>
      <c r="E311" s="227" t="s">
        <v>19</v>
      </c>
      <c r="F311" s="228" t="s">
        <v>138</v>
      </c>
      <c r="G311" s="225"/>
      <c r="H311" s="227" t="s">
        <v>19</v>
      </c>
      <c r="I311" s="229"/>
      <c r="J311" s="225"/>
      <c r="K311" s="225"/>
      <c r="L311" s="230"/>
      <c r="M311" s="231"/>
      <c r="N311" s="232"/>
      <c r="O311" s="232"/>
      <c r="P311" s="232"/>
      <c r="Q311" s="232"/>
      <c r="R311" s="232"/>
      <c r="S311" s="232"/>
      <c r="T311" s="23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4" t="s">
        <v>137</v>
      </c>
      <c r="AU311" s="234" t="s">
        <v>85</v>
      </c>
      <c r="AV311" s="13" t="s">
        <v>83</v>
      </c>
      <c r="AW311" s="13" t="s">
        <v>36</v>
      </c>
      <c r="AX311" s="13" t="s">
        <v>75</v>
      </c>
      <c r="AY311" s="234" t="s">
        <v>125</v>
      </c>
    </row>
    <row r="312" s="13" customFormat="1">
      <c r="A312" s="13"/>
      <c r="B312" s="224"/>
      <c r="C312" s="225"/>
      <c r="D312" s="226" t="s">
        <v>137</v>
      </c>
      <c r="E312" s="227" t="s">
        <v>19</v>
      </c>
      <c r="F312" s="228" t="s">
        <v>340</v>
      </c>
      <c r="G312" s="225"/>
      <c r="H312" s="227" t="s">
        <v>19</v>
      </c>
      <c r="I312" s="229"/>
      <c r="J312" s="225"/>
      <c r="K312" s="225"/>
      <c r="L312" s="230"/>
      <c r="M312" s="231"/>
      <c r="N312" s="232"/>
      <c r="O312" s="232"/>
      <c r="P312" s="232"/>
      <c r="Q312" s="232"/>
      <c r="R312" s="232"/>
      <c r="S312" s="232"/>
      <c r="T312" s="23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4" t="s">
        <v>137</v>
      </c>
      <c r="AU312" s="234" t="s">
        <v>85</v>
      </c>
      <c r="AV312" s="13" t="s">
        <v>83</v>
      </c>
      <c r="AW312" s="13" t="s">
        <v>36</v>
      </c>
      <c r="AX312" s="13" t="s">
        <v>75</v>
      </c>
      <c r="AY312" s="234" t="s">
        <v>125</v>
      </c>
    </row>
    <row r="313" s="14" customFormat="1">
      <c r="A313" s="14"/>
      <c r="B313" s="235"/>
      <c r="C313" s="236"/>
      <c r="D313" s="226" t="s">
        <v>137</v>
      </c>
      <c r="E313" s="237" t="s">
        <v>19</v>
      </c>
      <c r="F313" s="238" t="s">
        <v>341</v>
      </c>
      <c r="G313" s="236"/>
      <c r="H313" s="239">
        <v>15.68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5" t="s">
        <v>137</v>
      </c>
      <c r="AU313" s="245" t="s">
        <v>85</v>
      </c>
      <c r="AV313" s="14" t="s">
        <v>85</v>
      </c>
      <c r="AW313" s="14" t="s">
        <v>36</v>
      </c>
      <c r="AX313" s="14" t="s">
        <v>75</v>
      </c>
      <c r="AY313" s="245" t="s">
        <v>125</v>
      </c>
    </row>
    <row r="314" s="13" customFormat="1">
      <c r="A314" s="13"/>
      <c r="B314" s="224"/>
      <c r="C314" s="225"/>
      <c r="D314" s="226" t="s">
        <v>137</v>
      </c>
      <c r="E314" s="227" t="s">
        <v>19</v>
      </c>
      <c r="F314" s="228" t="s">
        <v>140</v>
      </c>
      <c r="G314" s="225"/>
      <c r="H314" s="227" t="s">
        <v>19</v>
      </c>
      <c r="I314" s="229"/>
      <c r="J314" s="225"/>
      <c r="K314" s="225"/>
      <c r="L314" s="230"/>
      <c r="M314" s="231"/>
      <c r="N314" s="232"/>
      <c r="O314" s="232"/>
      <c r="P314" s="232"/>
      <c r="Q314" s="232"/>
      <c r="R314" s="232"/>
      <c r="S314" s="232"/>
      <c r="T314" s="23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4" t="s">
        <v>137</v>
      </c>
      <c r="AU314" s="234" t="s">
        <v>85</v>
      </c>
      <c r="AV314" s="13" t="s">
        <v>83</v>
      </c>
      <c r="AW314" s="13" t="s">
        <v>36</v>
      </c>
      <c r="AX314" s="13" t="s">
        <v>75</v>
      </c>
      <c r="AY314" s="234" t="s">
        <v>125</v>
      </c>
    </row>
    <row r="315" s="13" customFormat="1">
      <c r="A315" s="13"/>
      <c r="B315" s="224"/>
      <c r="C315" s="225"/>
      <c r="D315" s="226" t="s">
        <v>137</v>
      </c>
      <c r="E315" s="227" t="s">
        <v>19</v>
      </c>
      <c r="F315" s="228" t="s">
        <v>340</v>
      </c>
      <c r="G315" s="225"/>
      <c r="H315" s="227" t="s">
        <v>19</v>
      </c>
      <c r="I315" s="229"/>
      <c r="J315" s="225"/>
      <c r="K315" s="225"/>
      <c r="L315" s="230"/>
      <c r="M315" s="231"/>
      <c r="N315" s="232"/>
      <c r="O315" s="232"/>
      <c r="P315" s="232"/>
      <c r="Q315" s="232"/>
      <c r="R315" s="232"/>
      <c r="S315" s="232"/>
      <c r="T315" s="23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4" t="s">
        <v>137</v>
      </c>
      <c r="AU315" s="234" t="s">
        <v>85</v>
      </c>
      <c r="AV315" s="13" t="s">
        <v>83</v>
      </c>
      <c r="AW315" s="13" t="s">
        <v>36</v>
      </c>
      <c r="AX315" s="13" t="s">
        <v>75</v>
      </c>
      <c r="AY315" s="234" t="s">
        <v>125</v>
      </c>
    </row>
    <row r="316" s="14" customFormat="1">
      <c r="A316" s="14"/>
      <c r="B316" s="235"/>
      <c r="C316" s="236"/>
      <c r="D316" s="226" t="s">
        <v>137</v>
      </c>
      <c r="E316" s="237" t="s">
        <v>19</v>
      </c>
      <c r="F316" s="238" t="s">
        <v>342</v>
      </c>
      <c r="G316" s="236"/>
      <c r="H316" s="239">
        <v>15.960000000000001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5" t="s">
        <v>137</v>
      </c>
      <c r="AU316" s="245" t="s">
        <v>85</v>
      </c>
      <c r="AV316" s="14" t="s">
        <v>85</v>
      </c>
      <c r="AW316" s="14" t="s">
        <v>36</v>
      </c>
      <c r="AX316" s="14" t="s">
        <v>75</v>
      </c>
      <c r="AY316" s="245" t="s">
        <v>125</v>
      </c>
    </row>
    <row r="317" s="15" customFormat="1">
      <c r="A317" s="15"/>
      <c r="B317" s="246"/>
      <c r="C317" s="247"/>
      <c r="D317" s="226" t="s">
        <v>137</v>
      </c>
      <c r="E317" s="248" t="s">
        <v>19</v>
      </c>
      <c r="F317" s="249" t="s">
        <v>144</v>
      </c>
      <c r="G317" s="247"/>
      <c r="H317" s="250">
        <v>31.640000000000001</v>
      </c>
      <c r="I317" s="251"/>
      <c r="J317" s="247"/>
      <c r="K317" s="247"/>
      <c r="L317" s="252"/>
      <c r="M317" s="253"/>
      <c r="N317" s="254"/>
      <c r="O317" s="254"/>
      <c r="P317" s="254"/>
      <c r="Q317" s="254"/>
      <c r="R317" s="254"/>
      <c r="S317" s="254"/>
      <c r="T317" s="25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6" t="s">
        <v>137</v>
      </c>
      <c r="AU317" s="256" t="s">
        <v>85</v>
      </c>
      <c r="AV317" s="15" t="s">
        <v>133</v>
      </c>
      <c r="AW317" s="15" t="s">
        <v>36</v>
      </c>
      <c r="AX317" s="15" t="s">
        <v>83</v>
      </c>
      <c r="AY317" s="256" t="s">
        <v>125</v>
      </c>
    </row>
    <row r="318" s="2" customFormat="1" ht="24.15" customHeight="1">
      <c r="A318" s="40"/>
      <c r="B318" s="41"/>
      <c r="C318" s="257" t="s">
        <v>343</v>
      </c>
      <c r="D318" s="257" t="s">
        <v>200</v>
      </c>
      <c r="E318" s="258" t="s">
        <v>344</v>
      </c>
      <c r="F318" s="259" t="s">
        <v>345</v>
      </c>
      <c r="G318" s="260" t="s">
        <v>285</v>
      </c>
      <c r="H318" s="261">
        <v>33.222000000000001</v>
      </c>
      <c r="I318" s="262"/>
      <c r="J318" s="263">
        <f>ROUND(I318*H318,2)</f>
        <v>0</v>
      </c>
      <c r="K318" s="259" t="s">
        <v>132</v>
      </c>
      <c r="L318" s="264"/>
      <c r="M318" s="265" t="s">
        <v>19</v>
      </c>
      <c r="N318" s="266" t="s">
        <v>46</v>
      </c>
      <c r="O318" s="86"/>
      <c r="P318" s="215">
        <f>O318*H318</f>
        <v>0</v>
      </c>
      <c r="Q318" s="215">
        <v>0.00020000000000000001</v>
      </c>
      <c r="R318" s="215">
        <f>Q318*H318</f>
        <v>0.0066444000000000008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199</v>
      </c>
      <c r="AT318" s="217" t="s">
        <v>200</v>
      </c>
      <c r="AU318" s="217" t="s">
        <v>85</v>
      </c>
      <c r="AY318" s="19" t="s">
        <v>125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83</v>
      </c>
      <c r="BK318" s="218">
        <f>ROUND(I318*H318,2)</f>
        <v>0</v>
      </c>
      <c r="BL318" s="19" t="s">
        <v>133</v>
      </c>
      <c r="BM318" s="217" t="s">
        <v>346</v>
      </c>
    </row>
    <row r="319" s="14" customFormat="1">
      <c r="A319" s="14"/>
      <c r="B319" s="235"/>
      <c r="C319" s="236"/>
      <c r="D319" s="226" t="s">
        <v>137</v>
      </c>
      <c r="E319" s="236"/>
      <c r="F319" s="238" t="s">
        <v>347</v>
      </c>
      <c r="G319" s="236"/>
      <c r="H319" s="239">
        <v>33.222000000000001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5" t="s">
        <v>137</v>
      </c>
      <c r="AU319" s="245" t="s">
        <v>85</v>
      </c>
      <c r="AV319" s="14" t="s">
        <v>85</v>
      </c>
      <c r="AW319" s="14" t="s">
        <v>4</v>
      </c>
      <c r="AX319" s="14" t="s">
        <v>83</v>
      </c>
      <c r="AY319" s="245" t="s">
        <v>125</v>
      </c>
    </row>
    <row r="320" s="2" customFormat="1" ht="24.15" customHeight="1">
      <c r="A320" s="40"/>
      <c r="B320" s="41"/>
      <c r="C320" s="206" t="s">
        <v>348</v>
      </c>
      <c r="D320" s="206" t="s">
        <v>128</v>
      </c>
      <c r="E320" s="207" t="s">
        <v>291</v>
      </c>
      <c r="F320" s="208" t="s">
        <v>292</v>
      </c>
      <c r="G320" s="209" t="s">
        <v>285</v>
      </c>
      <c r="H320" s="210">
        <v>311.94999999999999</v>
      </c>
      <c r="I320" s="211"/>
      <c r="J320" s="212">
        <f>ROUND(I320*H320,2)</f>
        <v>0</v>
      </c>
      <c r="K320" s="208" t="s">
        <v>132</v>
      </c>
      <c r="L320" s="46"/>
      <c r="M320" s="213" t="s">
        <v>19</v>
      </c>
      <c r="N320" s="214" t="s">
        <v>46</v>
      </c>
      <c r="O320" s="86"/>
      <c r="P320" s="215">
        <f>O320*H320</f>
        <v>0</v>
      </c>
      <c r="Q320" s="215">
        <v>0</v>
      </c>
      <c r="R320" s="215">
        <f>Q320*H320</f>
        <v>0</v>
      </c>
      <c r="S320" s="215">
        <v>0</v>
      </c>
      <c r="T320" s="21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7" t="s">
        <v>133</v>
      </c>
      <c r="AT320" s="217" t="s">
        <v>128</v>
      </c>
      <c r="AU320" s="217" t="s">
        <v>85</v>
      </c>
      <c r="AY320" s="19" t="s">
        <v>125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9" t="s">
        <v>83</v>
      </c>
      <c r="BK320" s="218">
        <f>ROUND(I320*H320,2)</f>
        <v>0</v>
      </c>
      <c r="BL320" s="19" t="s">
        <v>133</v>
      </c>
      <c r="BM320" s="217" t="s">
        <v>349</v>
      </c>
    </row>
    <row r="321" s="2" customFormat="1">
      <c r="A321" s="40"/>
      <c r="B321" s="41"/>
      <c r="C321" s="42"/>
      <c r="D321" s="219" t="s">
        <v>135</v>
      </c>
      <c r="E321" s="42"/>
      <c r="F321" s="220" t="s">
        <v>294</v>
      </c>
      <c r="G321" s="42"/>
      <c r="H321" s="42"/>
      <c r="I321" s="221"/>
      <c r="J321" s="42"/>
      <c r="K321" s="42"/>
      <c r="L321" s="46"/>
      <c r="M321" s="222"/>
      <c r="N321" s="223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135</v>
      </c>
      <c r="AU321" s="19" t="s">
        <v>85</v>
      </c>
    </row>
    <row r="322" s="13" customFormat="1">
      <c r="A322" s="13"/>
      <c r="B322" s="224"/>
      <c r="C322" s="225"/>
      <c r="D322" s="226" t="s">
        <v>137</v>
      </c>
      <c r="E322" s="227" t="s">
        <v>19</v>
      </c>
      <c r="F322" s="228" t="s">
        <v>138</v>
      </c>
      <c r="G322" s="225"/>
      <c r="H322" s="227" t="s">
        <v>19</v>
      </c>
      <c r="I322" s="229"/>
      <c r="J322" s="225"/>
      <c r="K322" s="225"/>
      <c r="L322" s="230"/>
      <c r="M322" s="231"/>
      <c r="N322" s="232"/>
      <c r="O322" s="232"/>
      <c r="P322" s="232"/>
      <c r="Q322" s="232"/>
      <c r="R322" s="232"/>
      <c r="S322" s="232"/>
      <c r="T322" s="23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4" t="s">
        <v>137</v>
      </c>
      <c r="AU322" s="234" t="s">
        <v>85</v>
      </c>
      <c r="AV322" s="13" t="s">
        <v>83</v>
      </c>
      <c r="AW322" s="13" t="s">
        <v>36</v>
      </c>
      <c r="AX322" s="13" t="s">
        <v>75</v>
      </c>
      <c r="AY322" s="234" t="s">
        <v>125</v>
      </c>
    </row>
    <row r="323" s="13" customFormat="1">
      <c r="A323" s="13"/>
      <c r="B323" s="224"/>
      <c r="C323" s="225"/>
      <c r="D323" s="226" t="s">
        <v>137</v>
      </c>
      <c r="E323" s="227" t="s">
        <v>19</v>
      </c>
      <c r="F323" s="228" t="s">
        <v>350</v>
      </c>
      <c r="G323" s="225"/>
      <c r="H323" s="227" t="s">
        <v>19</v>
      </c>
      <c r="I323" s="229"/>
      <c r="J323" s="225"/>
      <c r="K323" s="225"/>
      <c r="L323" s="230"/>
      <c r="M323" s="231"/>
      <c r="N323" s="232"/>
      <c r="O323" s="232"/>
      <c r="P323" s="232"/>
      <c r="Q323" s="232"/>
      <c r="R323" s="232"/>
      <c r="S323" s="232"/>
      <c r="T323" s="23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4" t="s">
        <v>137</v>
      </c>
      <c r="AU323" s="234" t="s">
        <v>85</v>
      </c>
      <c r="AV323" s="13" t="s">
        <v>83</v>
      </c>
      <c r="AW323" s="13" t="s">
        <v>36</v>
      </c>
      <c r="AX323" s="13" t="s">
        <v>75</v>
      </c>
      <c r="AY323" s="234" t="s">
        <v>125</v>
      </c>
    </row>
    <row r="324" s="14" customFormat="1">
      <c r="A324" s="14"/>
      <c r="B324" s="235"/>
      <c r="C324" s="236"/>
      <c r="D324" s="226" t="s">
        <v>137</v>
      </c>
      <c r="E324" s="237" t="s">
        <v>19</v>
      </c>
      <c r="F324" s="238" t="s">
        <v>351</v>
      </c>
      <c r="G324" s="236"/>
      <c r="H324" s="239">
        <v>2.2000000000000002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5" t="s">
        <v>137</v>
      </c>
      <c r="AU324" s="245" t="s">
        <v>85</v>
      </c>
      <c r="AV324" s="14" t="s">
        <v>85</v>
      </c>
      <c r="AW324" s="14" t="s">
        <v>36</v>
      </c>
      <c r="AX324" s="14" t="s">
        <v>75</v>
      </c>
      <c r="AY324" s="245" t="s">
        <v>125</v>
      </c>
    </row>
    <row r="325" s="13" customFormat="1">
      <c r="A325" s="13"/>
      <c r="B325" s="224"/>
      <c r="C325" s="225"/>
      <c r="D325" s="226" t="s">
        <v>137</v>
      </c>
      <c r="E325" s="227" t="s">
        <v>19</v>
      </c>
      <c r="F325" s="228" t="s">
        <v>352</v>
      </c>
      <c r="G325" s="225"/>
      <c r="H325" s="227" t="s">
        <v>19</v>
      </c>
      <c r="I325" s="229"/>
      <c r="J325" s="225"/>
      <c r="K325" s="225"/>
      <c r="L325" s="230"/>
      <c r="M325" s="231"/>
      <c r="N325" s="232"/>
      <c r="O325" s="232"/>
      <c r="P325" s="232"/>
      <c r="Q325" s="232"/>
      <c r="R325" s="232"/>
      <c r="S325" s="232"/>
      <c r="T325" s="23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4" t="s">
        <v>137</v>
      </c>
      <c r="AU325" s="234" t="s">
        <v>85</v>
      </c>
      <c r="AV325" s="13" t="s">
        <v>83</v>
      </c>
      <c r="AW325" s="13" t="s">
        <v>36</v>
      </c>
      <c r="AX325" s="13" t="s">
        <v>75</v>
      </c>
      <c r="AY325" s="234" t="s">
        <v>125</v>
      </c>
    </row>
    <row r="326" s="14" customFormat="1">
      <c r="A326" s="14"/>
      <c r="B326" s="235"/>
      <c r="C326" s="236"/>
      <c r="D326" s="226" t="s">
        <v>137</v>
      </c>
      <c r="E326" s="237" t="s">
        <v>19</v>
      </c>
      <c r="F326" s="238" t="s">
        <v>297</v>
      </c>
      <c r="G326" s="236"/>
      <c r="H326" s="239">
        <v>30.34</v>
      </c>
      <c r="I326" s="240"/>
      <c r="J326" s="236"/>
      <c r="K326" s="236"/>
      <c r="L326" s="241"/>
      <c r="M326" s="242"/>
      <c r="N326" s="243"/>
      <c r="O326" s="243"/>
      <c r="P326" s="243"/>
      <c r="Q326" s="243"/>
      <c r="R326" s="243"/>
      <c r="S326" s="243"/>
      <c r="T326" s="24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5" t="s">
        <v>137</v>
      </c>
      <c r="AU326" s="245" t="s">
        <v>85</v>
      </c>
      <c r="AV326" s="14" t="s">
        <v>85</v>
      </c>
      <c r="AW326" s="14" t="s">
        <v>36</v>
      </c>
      <c r="AX326" s="14" t="s">
        <v>75</v>
      </c>
      <c r="AY326" s="245" t="s">
        <v>125</v>
      </c>
    </row>
    <row r="327" s="13" customFormat="1">
      <c r="A327" s="13"/>
      <c r="B327" s="224"/>
      <c r="C327" s="225"/>
      <c r="D327" s="226" t="s">
        <v>137</v>
      </c>
      <c r="E327" s="227" t="s">
        <v>19</v>
      </c>
      <c r="F327" s="228" t="s">
        <v>353</v>
      </c>
      <c r="G327" s="225"/>
      <c r="H327" s="227" t="s">
        <v>19</v>
      </c>
      <c r="I327" s="229"/>
      <c r="J327" s="225"/>
      <c r="K327" s="225"/>
      <c r="L327" s="230"/>
      <c r="M327" s="231"/>
      <c r="N327" s="232"/>
      <c r="O327" s="232"/>
      <c r="P327" s="232"/>
      <c r="Q327" s="232"/>
      <c r="R327" s="232"/>
      <c r="S327" s="232"/>
      <c r="T327" s="23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4" t="s">
        <v>137</v>
      </c>
      <c r="AU327" s="234" t="s">
        <v>85</v>
      </c>
      <c r="AV327" s="13" t="s">
        <v>83</v>
      </c>
      <c r="AW327" s="13" t="s">
        <v>36</v>
      </c>
      <c r="AX327" s="13" t="s">
        <v>75</v>
      </c>
      <c r="AY327" s="234" t="s">
        <v>125</v>
      </c>
    </row>
    <row r="328" s="14" customFormat="1">
      <c r="A328" s="14"/>
      <c r="B328" s="235"/>
      <c r="C328" s="236"/>
      <c r="D328" s="226" t="s">
        <v>137</v>
      </c>
      <c r="E328" s="237" t="s">
        <v>19</v>
      </c>
      <c r="F328" s="238" t="s">
        <v>354</v>
      </c>
      <c r="G328" s="236"/>
      <c r="H328" s="239">
        <v>87</v>
      </c>
      <c r="I328" s="240"/>
      <c r="J328" s="236"/>
      <c r="K328" s="236"/>
      <c r="L328" s="241"/>
      <c r="M328" s="242"/>
      <c r="N328" s="243"/>
      <c r="O328" s="243"/>
      <c r="P328" s="243"/>
      <c r="Q328" s="243"/>
      <c r="R328" s="243"/>
      <c r="S328" s="243"/>
      <c r="T328" s="24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5" t="s">
        <v>137</v>
      </c>
      <c r="AU328" s="245" t="s">
        <v>85</v>
      </c>
      <c r="AV328" s="14" t="s">
        <v>85</v>
      </c>
      <c r="AW328" s="14" t="s">
        <v>36</v>
      </c>
      <c r="AX328" s="14" t="s">
        <v>75</v>
      </c>
      <c r="AY328" s="245" t="s">
        <v>125</v>
      </c>
    </row>
    <row r="329" s="13" customFormat="1">
      <c r="A329" s="13"/>
      <c r="B329" s="224"/>
      <c r="C329" s="225"/>
      <c r="D329" s="226" t="s">
        <v>137</v>
      </c>
      <c r="E329" s="227" t="s">
        <v>19</v>
      </c>
      <c r="F329" s="228" t="s">
        <v>140</v>
      </c>
      <c r="G329" s="225"/>
      <c r="H329" s="227" t="s">
        <v>19</v>
      </c>
      <c r="I329" s="229"/>
      <c r="J329" s="225"/>
      <c r="K329" s="225"/>
      <c r="L329" s="230"/>
      <c r="M329" s="231"/>
      <c r="N329" s="232"/>
      <c r="O329" s="232"/>
      <c r="P329" s="232"/>
      <c r="Q329" s="232"/>
      <c r="R329" s="232"/>
      <c r="S329" s="232"/>
      <c r="T329" s="23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4" t="s">
        <v>137</v>
      </c>
      <c r="AU329" s="234" t="s">
        <v>85</v>
      </c>
      <c r="AV329" s="13" t="s">
        <v>83</v>
      </c>
      <c r="AW329" s="13" t="s">
        <v>36</v>
      </c>
      <c r="AX329" s="13" t="s">
        <v>75</v>
      </c>
      <c r="AY329" s="234" t="s">
        <v>125</v>
      </c>
    </row>
    <row r="330" s="13" customFormat="1">
      <c r="A330" s="13"/>
      <c r="B330" s="224"/>
      <c r="C330" s="225"/>
      <c r="D330" s="226" t="s">
        <v>137</v>
      </c>
      <c r="E330" s="227" t="s">
        <v>19</v>
      </c>
      <c r="F330" s="228" t="s">
        <v>352</v>
      </c>
      <c r="G330" s="225"/>
      <c r="H330" s="227" t="s">
        <v>19</v>
      </c>
      <c r="I330" s="229"/>
      <c r="J330" s="225"/>
      <c r="K330" s="225"/>
      <c r="L330" s="230"/>
      <c r="M330" s="231"/>
      <c r="N330" s="232"/>
      <c r="O330" s="232"/>
      <c r="P330" s="232"/>
      <c r="Q330" s="232"/>
      <c r="R330" s="232"/>
      <c r="S330" s="232"/>
      <c r="T330" s="23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4" t="s">
        <v>137</v>
      </c>
      <c r="AU330" s="234" t="s">
        <v>85</v>
      </c>
      <c r="AV330" s="13" t="s">
        <v>83</v>
      </c>
      <c r="AW330" s="13" t="s">
        <v>36</v>
      </c>
      <c r="AX330" s="13" t="s">
        <v>75</v>
      </c>
      <c r="AY330" s="234" t="s">
        <v>125</v>
      </c>
    </row>
    <row r="331" s="14" customFormat="1">
      <c r="A331" s="14"/>
      <c r="B331" s="235"/>
      <c r="C331" s="236"/>
      <c r="D331" s="226" t="s">
        <v>137</v>
      </c>
      <c r="E331" s="237" t="s">
        <v>19</v>
      </c>
      <c r="F331" s="238" t="s">
        <v>299</v>
      </c>
      <c r="G331" s="236"/>
      <c r="H331" s="239">
        <v>14.41</v>
      </c>
      <c r="I331" s="240"/>
      <c r="J331" s="236"/>
      <c r="K331" s="236"/>
      <c r="L331" s="241"/>
      <c r="M331" s="242"/>
      <c r="N331" s="243"/>
      <c r="O331" s="243"/>
      <c r="P331" s="243"/>
      <c r="Q331" s="243"/>
      <c r="R331" s="243"/>
      <c r="S331" s="243"/>
      <c r="T331" s="24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5" t="s">
        <v>137</v>
      </c>
      <c r="AU331" s="245" t="s">
        <v>85</v>
      </c>
      <c r="AV331" s="14" t="s">
        <v>85</v>
      </c>
      <c r="AW331" s="14" t="s">
        <v>36</v>
      </c>
      <c r="AX331" s="14" t="s">
        <v>75</v>
      </c>
      <c r="AY331" s="245" t="s">
        <v>125</v>
      </c>
    </row>
    <row r="332" s="13" customFormat="1">
      <c r="A332" s="13"/>
      <c r="B332" s="224"/>
      <c r="C332" s="225"/>
      <c r="D332" s="226" t="s">
        <v>137</v>
      </c>
      <c r="E332" s="227" t="s">
        <v>19</v>
      </c>
      <c r="F332" s="228" t="s">
        <v>355</v>
      </c>
      <c r="G332" s="225"/>
      <c r="H332" s="227" t="s">
        <v>19</v>
      </c>
      <c r="I332" s="229"/>
      <c r="J332" s="225"/>
      <c r="K332" s="225"/>
      <c r="L332" s="230"/>
      <c r="M332" s="231"/>
      <c r="N332" s="232"/>
      <c r="O332" s="232"/>
      <c r="P332" s="232"/>
      <c r="Q332" s="232"/>
      <c r="R332" s="232"/>
      <c r="S332" s="232"/>
      <c r="T332" s="23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4" t="s">
        <v>137</v>
      </c>
      <c r="AU332" s="234" t="s">
        <v>85</v>
      </c>
      <c r="AV332" s="13" t="s">
        <v>83</v>
      </c>
      <c r="AW332" s="13" t="s">
        <v>36</v>
      </c>
      <c r="AX332" s="13" t="s">
        <v>75</v>
      </c>
      <c r="AY332" s="234" t="s">
        <v>125</v>
      </c>
    </row>
    <row r="333" s="14" customFormat="1">
      <c r="A333" s="14"/>
      <c r="B333" s="235"/>
      <c r="C333" s="236"/>
      <c r="D333" s="226" t="s">
        <v>137</v>
      </c>
      <c r="E333" s="237" t="s">
        <v>19</v>
      </c>
      <c r="F333" s="238" t="s">
        <v>299</v>
      </c>
      <c r="G333" s="236"/>
      <c r="H333" s="239">
        <v>14.41</v>
      </c>
      <c r="I333" s="240"/>
      <c r="J333" s="236"/>
      <c r="K333" s="236"/>
      <c r="L333" s="241"/>
      <c r="M333" s="242"/>
      <c r="N333" s="243"/>
      <c r="O333" s="243"/>
      <c r="P333" s="243"/>
      <c r="Q333" s="243"/>
      <c r="R333" s="243"/>
      <c r="S333" s="243"/>
      <c r="T333" s="24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5" t="s">
        <v>137</v>
      </c>
      <c r="AU333" s="245" t="s">
        <v>85</v>
      </c>
      <c r="AV333" s="14" t="s">
        <v>85</v>
      </c>
      <c r="AW333" s="14" t="s">
        <v>36</v>
      </c>
      <c r="AX333" s="14" t="s">
        <v>75</v>
      </c>
      <c r="AY333" s="245" t="s">
        <v>125</v>
      </c>
    </row>
    <row r="334" s="13" customFormat="1">
      <c r="A334" s="13"/>
      <c r="B334" s="224"/>
      <c r="C334" s="225"/>
      <c r="D334" s="226" t="s">
        <v>137</v>
      </c>
      <c r="E334" s="227" t="s">
        <v>19</v>
      </c>
      <c r="F334" s="228" t="s">
        <v>353</v>
      </c>
      <c r="G334" s="225"/>
      <c r="H334" s="227" t="s">
        <v>19</v>
      </c>
      <c r="I334" s="229"/>
      <c r="J334" s="225"/>
      <c r="K334" s="225"/>
      <c r="L334" s="230"/>
      <c r="M334" s="231"/>
      <c r="N334" s="232"/>
      <c r="O334" s="232"/>
      <c r="P334" s="232"/>
      <c r="Q334" s="232"/>
      <c r="R334" s="232"/>
      <c r="S334" s="232"/>
      <c r="T334" s="23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4" t="s">
        <v>137</v>
      </c>
      <c r="AU334" s="234" t="s">
        <v>85</v>
      </c>
      <c r="AV334" s="13" t="s">
        <v>83</v>
      </c>
      <c r="AW334" s="13" t="s">
        <v>36</v>
      </c>
      <c r="AX334" s="13" t="s">
        <v>75</v>
      </c>
      <c r="AY334" s="234" t="s">
        <v>125</v>
      </c>
    </row>
    <row r="335" s="14" customFormat="1">
      <c r="A335" s="14"/>
      <c r="B335" s="235"/>
      <c r="C335" s="236"/>
      <c r="D335" s="226" t="s">
        <v>137</v>
      </c>
      <c r="E335" s="237" t="s">
        <v>19</v>
      </c>
      <c r="F335" s="238" t="s">
        <v>356</v>
      </c>
      <c r="G335" s="236"/>
      <c r="H335" s="239">
        <v>108.5</v>
      </c>
      <c r="I335" s="240"/>
      <c r="J335" s="236"/>
      <c r="K335" s="236"/>
      <c r="L335" s="241"/>
      <c r="M335" s="242"/>
      <c r="N335" s="243"/>
      <c r="O335" s="243"/>
      <c r="P335" s="243"/>
      <c r="Q335" s="243"/>
      <c r="R335" s="243"/>
      <c r="S335" s="243"/>
      <c r="T335" s="24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5" t="s">
        <v>137</v>
      </c>
      <c r="AU335" s="245" t="s">
        <v>85</v>
      </c>
      <c r="AV335" s="14" t="s">
        <v>85</v>
      </c>
      <c r="AW335" s="14" t="s">
        <v>36</v>
      </c>
      <c r="AX335" s="14" t="s">
        <v>75</v>
      </c>
      <c r="AY335" s="245" t="s">
        <v>125</v>
      </c>
    </row>
    <row r="336" s="13" customFormat="1">
      <c r="A336" s="13"/>
      <c r="B336" s="224"/>
      <c r="C336" s="225"/>
      <c r="D336" s="226" t="s">
        <v>137</v>
      </c>
      <c r="E336" s="227" t="s">
        <v>19</v>
      </c>
      <c r="F336" s="228" t="s">
        <v>357</v>
      </c>
      <c r="G336" s="225"/>
      <c r="H336" s="227" t="s">
        <v>19</v>
      </c>
      <c r="I336" s="229"/>
      <c r="J336" s="225"/>
      <c r="K336" s="225"/>
      <c r="L336" s="230"/>
      <c r="M336" s="231"/>
      <c r="N336" s="232"/>
      <c r="O336" s="232"/>
      <c r="P336" s="232"/>
      <c r="Q336" s="232"/>
      <c r="R336" s="232"/>
      <c r="S336" s="232"/>
      <c r="T336" s="23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4" t="s">
        <v>137</v>
      </c>
      <c r="AU336" s="234" t="s">
        <v>85</v>
      </c>
      <c r="AV336" s="13" t="s">
        <v>83</v>
      </c>
      <c r="AW336" s="13" t="s">
        <v>36</v>
      </c>
      <c r="AX336" s="13" t="s">
        <v>75</v>
      </c>
      <c r="AY336" s="234" t="s">
        <v>125</v>
      </c>
    </row>
    <row r="337" s="13" customFormat="1">
      <c r="A337" s="13"/>
      <c r="B337" s="224"/>
      <c r="C337" s="225"/>
      <c r="D337" s="226" t="s">
        <v>137</v>
      </c>
      <c r="E337" s="227" t="s">
        <v>19</v>
      </c>
      <c r="F337" s="228" t="s">
        <v>138</v>
      </c>
      <c r="G337" s="225"/>
      <c r="H337" s="227" t="s">
        <v>19</v>
      </c>
      <c r="I337" s="229"/>
      <c r="J337" s="225"/>
      <c r="K337" s="225"/>
      <c r="L337" s="230"/>
      <c r="M337" s="231"/>
      <c r="N337" s="232"/>
      <c r="O337" s="232"/>
      <c r="P337" s="232"/>
      <c r="Q337" s="232"/>
      <c r="R337" s="232"/>
      <c r="S337" s="232"/>
      <c r="T337" s="23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4" t="s">
        <v>137</v>
      </c>
      <c r="AU337" s="234" t="s">
        <v>85</v>
      </c>
      <c r="AV337" s="13" t="s">
        <v>83</v>
      </c>
      <c r="AW337" s="13" t="s">
        <v>36</v>
      </c>
      <c r="AX337" s="13" t="s">
        <v>75</v>
      </c>
      <c r="AY337" s="234" t="s">
        <v>125</v>
      </c>
    </row>
    <row r="338" s="14" customFormat="1">
      <c r="A338" s="14"/>
      <c r="B338" s="235"/>
      <c r="C338" s="236"/>
      <c r="D338" s="226" t="s">
        <v>137</v>
      </c>
      <c r="E338" s="237" t="s">
        <v>19</v>
      </c>
      <c r="F338" s="238" t="s">
        <v>358</v>
      </c>
      <c r="G338" s="236"/>
      <c r="H338" s="239">
        <v>40.920000000000002</v>
      </c>
      <c r="I338" s="240"/>
      <c r="J338" s="236"/>
      <c r="K338" s="236"/>
      <c r="L338" s="241"/>
      <c r="M338" s="242"/>
      <c r="N338" s="243"/>
      <c r="O338" s="243"/>
      <c r="P338" s="243"/>
      <c r="Q338" s="243"/>
      <c r="R338" s="243"/>
      <c r="S338" s="243"/>
      <c r="T338" s="24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5" t="s">
        <v>137</v>
      </c>
      <c r="AU338" s="245" t="s">
        <v>85</v>
      </c>
      <c r="AV338" s="14" t="s">
        <v>85</v>
      </c>
      <c r="AW338" s="14" t="s">
        <v>36</v>
      </c>
      <c r="AX338" s="14" t="s">
        <v>75</v>
      </c>
      <c r="AY338" s="245" t="s">
        <v>125</v>
      </c>
    </row>
    <row r="339" s="13" customFormat="1">
      <c r="A339" s="13"/>
      <c r="B339" s="224"/>
      <c r="C339" s="225"/>
      <c r="D339" s="226" t="s">
        <v>137</v>
      </c>
      <c r="E339" s="227" t="s">
        <v>19</v>
      </c>
      <c r="F339" s="228" t="s">
        <v>140</v>
      </c>
      <c r="G339" s="225"/>
      <c r="H339" s="227" t="s">
        <v>19</v>
      </c>
      <c r="I339" s="229"/>
      <c r="J339" s="225"/>
      <c r="K339" s="225"/>
      <c r="L339" s="230"/>
      <c r="M339" s="231"/>
      <c r="N339" s="232"/>
      <c r="O339" s="232"/>
      <c r="P339" s="232"/>
      <c r="Q339" s="232"/>
      <c r="R339" s="232"/>
      <c r="S339" s="232"/>
      <c r="T339" s="23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4" t="s">
        <v>137</v>
      </c>
      <c r="AU339" s="234" t="s">
        <v>85</v>
      </c>
      <c r="AV339" s="13" t="s">
        <v>83</v>
      </c>
      <c r="AW339" s="13" t="s">
        <v>36</v>
      </c>
      <c r="AX339" s="13" t="s">
        <v>75</v>
      </c>
      <c r="AY339" s="234" t="s">
        <v>125</v>
      </c>
    </row>
    <row r="340" s="14" customFormat="1">
      <c r="A340" s="14"/>
      <c r="B340" s="235"/>
      <c r="C340" s="236"/>
      <c r="D340" s="226" t="s">
        <v>137</v>
      </c>
      <c r="E340" s="237" t="s">
        <v>19</v>
      </c>
      <c r="F340" s="238" t="s">
        <v>359</v>
      </c>
      <c r="G340" s="236"/>
      <c r="H340" s="239">
        <v>14.17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5" t="s">
        <v>137</v>
      </c>
      <c r="AU340" s="245" t="s">
        <v>85</v>
      </c>
      <c r="AV340" s="14" t="s">
        <v>85</v>
      </c>
      <c r="AW340" s="14" t="s">
        <v>36</v>
      </c>
      <c r="AX340" s="14" t="s">
        <v>75</v>
      </c>
      <c r="AY340" s="245" t="s">
        <v>125</v>
      </c>
    </row>
    <row r="341" s="15" customFormat="1">
      <c r="A341" s="15"/>
      <c r="B341" s="246"/>
      <c r="C341" s="247"/>
      <c r="D341" s="226" t="s">
        <v>137</v>
      </c>
      <c r="E341" s="248" t="s">
        <v>19</v>
      </c>
      <c r="F341" s="249" t="s">
        <v>144</v>
      </c>
      <c r="G341" s="247"/>
      <c r="H341" s="250">
        <v>311.95000000000005</v>
      </c>
      <c r="I341" s="251"/>
      <c r="J341" s="247"/>
      <c r="K341" s="247"/>
      <c r="L341" s="252"/>
      <c r="M341" s="253"/>
      <c r="N341" s="254"/>
      <c r="O341" s="254"/>
      <c r="P341" s="254"/>
      <c r="Q341" s="254"/>
      <c r="R341" s="254"/>
      <c r="S341" s="254"/>
      <c r="T341" s="25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56" t="s">
        <v>137</v>
      </c>
      <c r="AU341" s="256" t="s">
        <v>85</v>
      </c>
      <c r="AV341" s="15" t="s">
        <v>133</v>
      </c>
      <c r="AW341" s="15" t="s">
        <v>36</v>
      </c>
      <c r="AX341" s="15" t="s">
        <v>83</v>
      </c>
      <c r="AY341" s="256" t="s">
        <v>125</v>
      </c>
    </row>
    <row r="342" s="2" customFormat="1" ht="24.15" customHeight="1">
      <c r="A342" s="40"/>
      <c r="B342" s="41"/>
      <c r="C342" s="257" t="s">
        <v>360</v>
      </c>
      <c r="D342" s="257" t="s">
        <v>200</v>
      </c>
      <c r="E342" s="258" t="s">
        <v>361</v>
      </c>
      <c r="F342" s="259" t="s">
        <v>362</v>
      </c>
      <c r="G342" s="260" t="s">
        <v>285</v>
      </c>
      <c r="H342" s="261">
        <v>327.548</v>
      </c>
      <c r="I342" s="262"/>
      <c r="J342" s="263">
        <f>ROUND(I342*H342,2)</f>
        <v>0</v>
      </c>
      <c r="K342" s="259" t="s">
        <v>132</v>
      </c>
      <c r="L342" s="264"/>
      <c r="M342" s="265" t="s">
        <v>19</v>
      </c>
      <c r="N342" s="266" t="s">
        <v>46</v>
      </c>
      <c r="O342" s="86"/>
      <c r="P342" s="215">
        <f>O342*H342</f>
        <v>0</v>
      </c>
      <c r="Q342" s="215">
        <v>0.00010000000000000001</v>
      </c>
      <c r="R342" s="215">
        <f>Q342*H342</f>
        <v>0.032754800000000001</v>
      </c>
      <c r="S342" s="215">
        <v>0</v>
      </c>
      <c r="T342" s="21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7" t="s">
        <v>199</v>
      </c>
      <c r="AT342" s="217" t="s">
        <v>200</v>
      </c>
      <c r="AU342" s="217" t="s">
        <v>85</v>
      </c>
      <c r="AY342" s="19" t="s">
        <v>125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9" t="s">
        <v>83</v>
      </c>
      <c r="BK342" s="218">
        <f>ROUND(I342*H342,2)</f>
        <v>0</v>
      </c>
      <c r="BL342" s="19" t="s">
        <v>133</v>
      </c>
      <c r="BM342" s="217" t="s">
        <v>363</v>
      </c>
    </row>
    <row r="343" s="14" customFormat="1">
      <c r="A343" s="14"/>
      <c r="B343" s="235"/>
      <c r="C343" s="236"/>
      <c r="D343" s="226" t="s">
        <v>137</v>
      </c>
      <c r="E343" s="236"/>
      <c r="F343" s="238" t="s">
        <v>364</v>
      </c>
      <c r="G343" s="236"/>
      <c r="H343" s="239">
        <v>327.548</v>
      </c>
      <c r="I343" s="240"/>
      <c r="J343" s="236"/>
      <c r="K343" s="236"/>
      <c r="L343" s="241"/>
      <c r="M343" s="242"/>
      <c r="N343" s="243"/>
      <c r="O343" s="243"/>
      <c r="P343" s="243"/>
      <c r="Q343" s="243"/>
      <c r="R343" s="243"/>
      <c r="S343" s="243"/>
      <c r="T343" s="24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5" t="s">
        <v>137</v>
      </c>
      <c r="AU343" s="245" t="s">
        <v>85</v>
      </c>
      <c r="AV343" s="14" t="s">
        <v>85</v>
      </c>
      <c r="AW343" s="14" t="s">
        <v>4</v>
      </c>
      <c r="AX343" s="14" t="s">
        <v>83</v>
      </c>
      <c r="AY343" s="245" t="s">
        <v>125</v>
      </c>
    </row>
    <row r="344" s="2" customFormat="1" ht="55.5" customHeight="1">
      <c r="A344" s="40"/>
      <c r="B344" s="41"/>
      <c r="C344" s="206" t="s">
        <v>365</v>
      </c>
      <c r="D344" s="206" t="s">
        <v>128</v>
      </c>
      <c r="E344" s="207" t="s">
        <v>366</v>
      </c>
      <c r="F344" s="208" t="s">
        <v>367</v>
      </c>
      <c r="G344" s="209" t="s">
        <v>285</v>
      </c>
      <c r="H344" s="210">
        <v>508.24000000000001</v>
      </c>
      <c r="I344" s="211"/>
      <c r="J344" s="212">
        <f>ROUND(I344*H344,2)</f>
        <v>0</v>
      </c>
      <c r="K344" s="208" t="s">
        <v>132</v>
      </c>
      <c r="L344" s="46"/>
      <c r="M344" s="213" t="s">
        <v>19</v>
      </c>
      <c r="N344" s="214" t="s">
        <v>46</v>
      </c>
      <c r="O344" s="86"/>
      <c r="P344" s="215">
        <f>O344*H344</f>
        <v>0</v>
      </c>
      <c r="Q344" s="215">
        <v>0</v>
      </c>
      <c r="R344" s="215">
        <f>Q344*H344</f>
        <v>0</v>
      </c>
      <c r="S344" s="215">
        <v>0</v>
      </c>
      <c r="T344" s="216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7" t="s">
        <v>133</v>
      </c>
      <c r="AT344" s="217" t="s">
        <v>128</v>
      </c>
      <c r="AU344" s="217" t="s">
        <v>85</v>
      </c>
      <c r="AY344" s="19" t="s">
        <v>125</v>
      </c>
      <c r="BE344" s="218">
        <f>IF(N344="základní",J344,0)</f>
        <v>0</v>
      </c>
      <c r="BF344" s="218">
        <f>IF(N344="snížená",J344,0)</f>
        <v>0</v>
      </c>
      <c r="BG344" s="218">
        <f>IF(N344="zákl. přenesená",J344,0)</f>
        <v>0</v>
      </c>
      <c r="BH344" s="218">
        <f>IF(N344="sníž. přenesená",J344,0)</f>
        <v>0</v>
      </c>
      <c r="BI344" s="218">
        <f>IF(N344="nulová",J344,0)</f>
        <v>0</v>
      </c>
      <c r="BJ344" s="19" t="s">
        <v>83</v>
      </c>
      <c r="BK344" s="218">
        <f>ROUND(I344*H344,2)</f>
        <v>0</v>
      </c>
      <c r="BL344" s="19" t="s">
        <v>133</v>
      </c>
      <c r="BM344" s="217" t="s">
        <v>368</v>
      </c>
    </row>
    <row r="345" s="2" customFormat="1">
      <c r="A345" s="40"/>
      <c r="B345" s="41"/>
      <c r="C345" s="42"/>
      <c r="D345" s="219" t="s">
        <v>135</v>
      </c>
      <c r="E345" s="42"/>
      <c r="F345" s="220" t="s">
        <v>369</v>
      </c>
      <c r="G345" s="42"/>
      <c r="H345" s="42"/>
      <c r="I345" s="221"/>
      <c r="J345" s="42"/>
      <c r="K345" s="42"/>
      <c r="L345" s="46"/>
      <c r="M345" s="222"/>
      <c r="N345" s="223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135</v>
      </c>
      <c r="AU345" s="19" t="s">
        <v>85</v>
      </c>
    </row>
    <row r="346" s="13" customFormat="1">
      <c r="A346" s="13"/>
      <c r="B346" s="224"/>
      <c r="C346" s="225"/>
      <c r="D346" s="226" t="s">
        <v>137</v>
      </c>
      <c r="E346" s="227" t="s">
        <v>19</v>
      </c>
      <c r="F346" s="228" t="s">
        <v>138</v>
      </c>
      <c r="G346" s="225"/>
      <c r="H346" s="227" t="s">
        <v>19</v>
      </c>
      <c r="I346" s="229"/>
      <c r="J346" s="225"/>
      <c r="K346" s="225"/>
      <c r="L346" s="230"/>
      <c r="M346" s="231"/>
      <c r="N346" s="232"/>
      <c r="O346" s="232"/>
      <c r="P346" s="232"/>
      <c r="Q346" s="232"/>
      <c r="R346" s="232"/>
      <c r="S346" s="232"/>
      <c r="T346" s="23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4" t="s">
        <v>137</v>
      </c>
      <c r="AU346" s="234" t="s">
        <v>85</v>
      </c>
      <c r="AV346" s="13" t="s">
        <v>83</v>
      </c>
      <c r="AW346" s="13" t="s">
        <v>36</v>
      </c>
      <c r="AX346" s="13" t="s">
        <v>75</v>
      </c>
      <c r="AY346" s="234" t="s">
        <v>125</v>
      </c>
    </row>
    <row r="347" s="13" customFormat="1">
      <c r="A347" s="13"/>
      <c r="B347" s="224"/>
      <c r="C347" s="225"/>
      <c r="D347" s="226" t="s">
        <v>137</v>
      </c>
      <c r="E347" s="227" t="s">
        <v>19</v>
      </c>
      <c r="F347" s="228" t="s">
        <v>161</v>
      </c>
      <c r="G347" s="225"/>
      <c r="H347" s="227" t="s">
        <v>19</v>
      </c>
      <c r="I347" s="229"/>
      <c r="J347" s="225"/>
      <c r="K347" s="225"/>
      <c r="L347" s="230"/>
      <c r="M347" s="231"/>
      <c r="N347" s="232"/>
      <c r="O347" s="232"/>
      <c r="P347" s="232"/>
      <c r="Q347" s="232"/>
      <c r="R347" s="232"/>
      <c r="S347" s="232"/>
      <c r="T347" s="23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4" t="s">
        <v>137</v>
      </c>
      <c r="AU347" s="234" t="s">
        <v>85</v>
      </c>
      <c r="AV347" s="13" t="s">
        <v>83</v>
      </c>
      <c r="AW347" s="13" t="s">
        <v>36</v>
      </c>
      <c r="AX347" s="13" t="s">
        <v>75</v>
      </c>
      <c r="AY347" s="234" t="s">
        <v>125</v>
      </c>
    </row>
    <row r="348" s="14" customFormat="1">
      <c r="A348" s="14"/>
      <c r="B348" s="235"/>
      <c r="C348" s="236"/>
      <c r="D348" s="226" t="s">
        <v>137</v>
      </c>
      <c r="E348" s="237" t="s">
        <v>19</v>
      </c>
      <c r="F348" s="238" t="s">
        <v>370</v>
      </c>
      <c r="G348" s="236"/>
      <c r="H348" s="239">
        <v>10.74</v>
      </c>
      <c r="I348" s="240"/>
      <c r="J348" s="236"/>
      <c r="K348" s="236"/>
      <c r="L348" s="241"/>
      <c r="M348" s="242"/>
      <c r="N348" s="243"/>
      <c r="O348" s="243"/>
      <c r="P348" s="243"/>
      <c r="Q348" s="243"/>
      <c r="R348" s="243"/>
      <c r="S348" s="243"/>
      <c r="T348" s="24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5" t="s">
        <v>137</v>
      </c>
      <c r="AU348" s="245" t="s">
        <v>85</v>
      </c>
      <c r="AV348" s="14" t="s">
        <v>85</v>
      </c>
      <c r="AW348" s="14" t="s">
        <v>36</v>
      </c>
      <c r="AX348" s="14" t="s">
        <v>75</v>
      </c>
      <c r="AY348" s="245" t="s">
        <v>125</v>
      </c>
    </row>
    <row r="349" s="13" customFormat="1">
      <c r="A349" s="13"/>
      <c r="B349" s="224"/>
      <c r="C349" s="225"/>
      <c r="D349" s="226" t="s">
        <v>137</v>
      </c>
      <c r="E349" s="227" t="s">
        <v>19</v>
      </c>
      <c r="F349" s="228" t="s">
        <v>163</v>
      </c>
      <c r="G349" s="225"/>
      <c r="H349" s="227" t="s">
        <v>19</v>
      </c>
      <c r="I349" s="229"/>
      <c r="J349" s="225"/>
      <c r="K349" s="225"/>
      <c r="L349" s="230"/>
      <c r="M349" s="231"/>
      <c r="N349" s="232"/>
      <c r="O349" s="232"/>
      <c r="P349" s="232"/>
      <c r="Q349" s="232"/>
      <c r="R349" s="232"/>
      <c r="S349" s="232"/>
      <c r="T349" s="23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4" t="s">
        <v>137</v>
      </c>
      <c r="AU349" s="234" t="s">
        <v>85</v>
      </c>
      <c r="AV349" s="13" t="s">
        <v>83</v>
      </c>
      <c r="AW349" s="13" t="s">
        <v>36</v>
      </c>
      <c r="AX349" s="13" t="s">
        <v>75</v>
      </c>
      <c r="AY349" s="234" t="s">
        <v>125</v>
      </c>
    </row>
    <row r="350" s="13" customFormat="1">
      <c r="A350" s="13"/>
      <c r="B350" s="224"/>
      <c r="C350" s="225"/>
      <c r="D350" s="226" t="s">
        <v>137</v>
      </c>
      <c r="E350" s="227" t="s">
        <v>19</v>
      </c>
      <c r="F350" s="228" t="s">
        <v>240</v>
      </c>
      <c r="G350" s="225"/>
      <c r="H350" s="227" t="s">
        <v>19</v>
      </c>
      <c r="I350" s="229"/>
      <c r="J350" s="225"/>
      <c r="K350" s="225"/>
      <c r="L350" s="230"/>
      <c r="M350" s="231"/>
      <c r="N350" s="232"/>
      <c r="O350" s="232"/>
      <c r="P350" s="232"/>
      <c r="Q350" s="232"/>
      <c r="R350" s="232"/>
      <c r="S350" s="232"/>
      <c r="T350" s="23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4" t="s">
        <v>137</v>
      </c>
      <c r="AU350" s="234" t="s">
        <v>85</v>
      </c>
      <c r="AV350" s="13" t="s">
        <v>83</v>
      </c>
      <c r="AW350" s="13" t="s">
        <v>36</v>
      </c>
      <c r="AX350" s="13" t="s">
        <v>75</v>
      </c>
      <c r="AY350" s="234" t="s">
        <v>125</v>
      </c>
    </row>
    <row r="351" s="14" customFormat="1">
      <c r="A351" s="14"/>
      <c r="B351" s="235"/>
      <c r="C351" s="236"/>
      <c r="D351" s="226" t="s">
        <v>137</v>
      </c>
      <c r="E351" s="237" t="s">
        <v>19</v>
      </c>
      <c r="F351" s="238" t="s">
        <v>371</v>
      </c>
      <c r="G351" s="236"/>
      <c r="H351" s="239">
        <v>4.6200000000000001</v>
      </c>
      <c r="I351" s="240"/>
      <c r="J351" s="236"/>
      <c r="K351" s="236"/>
      <c r="L351" s="241"/>
      <c r="M351" s="242"/>
      <c r="N351" s="243"/>
      <c r="O351" s="243"/>
      <c r="P351" s="243"/>
      <c r="Q351" s="243"/>
      <c r="R351" s="243"/>
      <c r="S351" s="243"/>
      <c r="T351" s="24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5" t="s">
        <v>137</v>
      </c>
      <c r="AU351" s="245" t="s">
        <v>85</v>
      </c>
      <c r="AV351" s="14" t="s">
        <v>85</v>
      </c>
      <c r="AW351" s="14" t="s">
        <v>36</v>
      </c>
      <c r="AX351" s="14" t="s">
        <v>75</v>
      </c>
      <c r="AY351" s="245" t="s">
        <v>125</v>
      </c>
    </row>
    <row r="352" s="14" customFormat="1">
      <c r="A352" s="14"/>
      <c r="B352" s="235"/>
      <c r="C352" s="236"/>
      <c r="D352" s="226" t="s">
        <v>137</v>
      </c>
      <c r="E352" s="237" t="s">
        <v>19</v>
      </c>
      <c r="F352" s="238" t="s">
        <v>372</v>
      </c>
      <c r="G352" s="236"/>
      <c r="H352" s="239">
        <v>38.799999999999997</v>
      </c>
      <c r="I352" s="240"/>
      <c r="J352" s="236"/>
      <c r="K352" s="236"/>
      <c r="L352" s="241"/>
      <c r="M352" s="242"/>
      <c r="N352" s="243"/>
      <c r="O352" s="243"/>
      <c r="P352" s="243"/>
      <c r="Q352" s="243"/>
      <c r="R352" s="243"/>
      <c r="S352" s="243"/>
      <c r="T352" s="24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5" t="s">
        <v>137</v>
      </c>
      <c r="AU352" s="245" t="s">
        <v>85</v>
      </c>
      <c r="AV352" s="14" t="s">
        <v>85</v>
      </c>
      <c r="AW352" s="14" t="s">
        <v>36</v>
      </c>
      <c r="AX352" s="14" t="s">
        <v>75</v>
      </c>
      <c r="AY352" s="245" t="s">
        <v>125</v>
      </c>
    </row>
    <row r="353" s="14" customFormat="1">
      <c r="A353" s="14"/>
      <c r="B353" s="235"/>
      <c r="C353" s="236"/>
      <c r="D353" s="226" t="s">
        <v>137</v>
      </c>
      <c r="E353" s="237" t="s">
        <v>19</v>
      </c>
      <c r="F353" s="238" t="s">
        <v>373</v>
      </c>
      <c r="G353" s="236"/>
      <c r="H353" s="239">
        <v>42</v>
      </c>
      <c r="I353" s="240"/>
      <c r="J353" s="236"/>
      <c r="K353" s="236"/>
      <c r="L353" s="241"/>
      <c r="M353" s="242"/>
      <c r="N353" s="243"/>
      <c r="O353" s="243"/>
      <c r="P353" s="243"/>
      <c r="Q353" s="243"/>
      <c r="R353" s="243"/>
      <c r="S353" s="243"/>
      <c r="T353" s="24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5" t="s">
        <v>137</v>
      </c>
      <c r="AU353" s="245" t="s">
        <v>85</v>
      </c>
      <c r="AV353" s="14" t="s">
        <v>85</v>
      </c>
      <c r="AW353" s="14" t="s">
        <v>36</v>
      </c>
      <c r="AX353" s="14" t="s">
        <v>75</v>
      </c>
      <c r="AY353" s="245" t="s">
        <v>125</v>
      </c>
    </row>
    <row r="354" s="13" customFormat="1">
      <c r="A354" s="13"/>
      <c r="B354" s="224"/>
      <c r="C354" s="225"/>
      <c r="D354" s="226" t="s">
        <v>137</v>
      </c>
      <c r="E354" s="227" t="s">
        <v>19</v>
      </c>
      <c r="F354" s="228" t="s">
        <v>244</v>
      </c>
      <c r="G354" s="225"/>
      <c r="H354" s="227" t="s">
        <v>19</v>
      </c>
      <c r="I354" s="229"/>
      <c r="J354" s="225"/>
      <c r="K354" s="225"/>
      <c r="L354" s="230"/>
      <c r="M354" s="231"/>
      <c r="N354" s="232"/>
      <c r="O354" s="232"/>
      <c r="P354" s="232"/>
      <c r="Q354" s="232"/>
      <c r="R354" s="232"/>
      <c r="S354" s="232"/>
      <c r="T354" s="23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4" t="s">
        <v>137</v>
      </c>
      <c r="AU354" s="234" t="s">
        <v>85</v>
      </c>
      <c r="AV354" s="13" t="s">
        <v>83</v>
      </c>
      <c r="AW354" s="13" t="s">
        <v>36</v>
      </c>
      <c r="AX354" s="13" t="s">
        <v>75</v>
      </c>
      <c r="AY354" s="234" t="s">
        <v>125</v>
      </c>
    </row>
    <row r="355" s="14" customFormat="1">
      <c r="A355" s="14"/>
      <c r="B355" s="235"/>
      <c r="C355" s="236"/>
      <c r="D355" s="226" t="s">
        <v>137</v>
      </c>
      <c r="E355" s="237" t="s">
        <v>19</v>
      </c>
      <c r="F355" s="238" t="s">
        <v>305</v>
      </c>
      <c r="G355" s="236"/>
      <c r="H355" s="239">
        <v>138.59999999999999</v>
      </c>
      <c r="I355" s="240"/>
      <c r="J355" s="236"/>
      <c r="K355" s="236"/>
      <c r="L355" s="241"/>
      <c r="M355" s="242"/>
      <c r="N355" s="243"/>
      <c r="O355" s="243"/>
      <c r="P355" s="243"/>
      <c r="Q355" s="243"/>
      <c r="R355" s="243"/>
      <c r="S355" s="243"/>
      <c r="T355" s="24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5" t="s">
        <v>137</v>
      </c>
      <c r="AU355" s="245" t="s">
        <v>85</v>
      </c>
      <c r="AV355" s="14" t="s">
        <v>85</v>
      </c>
      <c r="AW355" s="14" t="s">
        <v>36</v>
      </c>
      <c r="AX355" s="14" t="s">
        <v>75</v>
      </c>
      <c r="AY355" s="245" t="s">
        <v>125</v>
      </c>
    </row>
    <row r="356" s="13" customFormat="1">
      <c r="A356" s="13"/>
      <c r="B356" s="224"/>
      <c r="C356" s="225"/>
      <c r="D356" s="226" t="s">
        <v>137</v>
      </c>
      <c r="E356" s="227" t="s">
        <v>19</v>
      </c>
      <c r="F356" s="228" t="s">
        <v>140</v>
      </c>
      <c r="G356" s="225"/>
      <c r="H356" s="227" t="s">
        <v>19</v>
      </c>
      <c r="I356" s="229"/>
      <c r="J356" s="225"/>
      <c r="K356" s="225"/>
      <c r="L356" s="230"/>
      <c r="M356" s="231"/>
      <c r="N356" s="232"/>
      <c r="O356" s="232"/>
      <c r="P356" s="232"/>
      <c r="Q356" s="232"/>
      <c r="R356" s="232"/>
      <c r="S356" s="232"/>
      <c r="T356" s="23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4" t="s">
        <v>137</v>
      </c>
      <c r="AU356" s="234" t="s">
        <v>85</v>
      </c>
      <c r="AV356" s="13" t="s">
        <v>83</v>
      </c>
      <c r="AW356" s="13" t="s">
        <v>36</v>
      </c>
      <c r="AX356" s="13" t="s">
        <v>75</v>
      </c>
      <c r="AY356" s="234" t="s">
        <v>125</v>
      </c>
    </row>
    <row r="357" s="13" customFormat="1">
      <c r="A357" s="13"/>
      <c r="B357" s="224"/>
      <c r="C357" s="225"/>
      <c r="D357" s="226" t="s">
        <v>137</v>
      </c>
      <c r="E357" s="227" t="s">
        <v>19</v>
      </c>
      <c r="F357" s="228" t="s">
        <v>161</v>
      </c>
      <c r="G357" s="225"/>
      <c r="H357" s="227" t="s">
        <v>19</v>
      </c>
      <c r="I357" s="229"/>
      <c r="J357" s="225"/>
      <c r="K357" s="225"/>
      <c r="L357" s="230"/>
      <c r="M357" s="231"/>
      <c r="N357" s="232"/>
      <c r="O357" s="232"/>
      <c r="P357" s="232"/>
      <c r="Q357" s="232"/>
      <c r="R357" s="232"/>
      <c r="S357" s="232"/>
      <c r="T357" s="23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4" t="s">
        <v>137</v>
      </c>
      <c r="AU357" s="234" t="s">
        <v>85</v>
      </c>
      <c r="AV357" s="13" t="s">
        <v>83</v>
      </c>
      <c r="AW357" s="13" t="s">
        <v>36</v>
      </c>
      <c r="AX357" s="13" t="s">
        <v>75</v>
      </c>
      <c r="AY357" s="234" t="s">
        <v>125</v>
      </c>
    </row>
    <row r="358" s="13" customFormat="1">
      <c r="A358" s="13"/>
      <c r="B358" s="224"/>
      <c r="C358" s="225"/>
      <c r="D358" s="226" t="s">
        <v>137</v>
      </c>
      <c r="E358" s="227" t="s">
        <v>19</v>
      </c>
      <c r="F358" s="228" t="s">
        <v>244</v>
      </c>
      <c r="G358" s="225"/>
      <c r="H358" s="227" t="s">
        <v>19</v>
      </c>
      <c r="I358" s="229"/>
      <c r="J358" s="225"/>
      <c r="K358" s="225"/>
      <c r="L358" s="230"/>
      <c r="M358" s="231"/>
      <c r="N358" s="232"/>
      <c r="O358" s="232"/>
      <c r="P358" s="232"/>
      <c r="Q358" s="232"/>
      <c r="R358" s="232"/>
      <c r="S358" s="232"/>
      <c r="T358" s="23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4" t="s">
        <v>137</v>
      </c>
      <c r="AU358" s="234" t="s">
        <v>85</v>
      </c>
      <c r="AV358" s="13" t="s">
        <v>83</v>
      </c>
      <c r="AW358" s="13" t="s">
        <v>36</v>
      </c>
      <c r="AX358" s="13" t="s">
        <v>75</v>
      </c>
      <c r="AY358" s="234" t="s">
        <v>125</v>
      </c>
    </row>
    <row r="359" s="14" customFormat="1">
      <c r="A359" s="14"/>
      <c r="B359" s="235"/>
      <c r="C359" s="236"/>
      <c r="D359" s="226" t="s">
        <v>137</v>
      </c>
      <c r="E359" s="237" t="s">
        <v>19</v>
      </c>
      <c r="F359" s="238" t="s">
        <v>374</v>
      </c>
      <c r="G359" s="236"/>
      <c r="H359" s="239">
        <v>4.6200000000000001</v>
      </c>
      <c r="I359" s="240"/>
      <c r="J359" s="236"/>
      <c r="K359" s="236"/>
      <c r="L359" s="241"/>
      <c r="M359" s="242"/>
      <c r="N359" s="243"/>
      <c r="O359" s="243"/>
      <c r="P359" s="243"/>
      <c r="Q359" s="243"/>
      <c r="R359" s="243"/>
      <c r="S359" s="243"/>
      <c r="T359" s="24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5" t="s">
        <v>137</v>
      </c>
      <c r="AU359" s="245" t="s">
        <v>85</v>
      </c>
      <c r="AV359" s="14" t="s">
        <v>85</v>
      </c>
      <c r="AW359" s="14" t="s">
        <v>36</v>
      </c>
      <c r="AX359" s="14" t="s">
        <v>75</v>
      </c>
      <c r="AY359" s="245" t="s">
        <v>125</v>
      </c>
    </row>
    <row r="360" s="13" customFormat="1">
      <c r="A360" s="13"/>
      <c r="B360" s="224"/>
      <c r="C360" s="225"/>
      <c r="D360" s="226" t="s">
        <v>137</v>
      </c>
      <c r="E360" s="227" t="s">
        <v>19</v>
      </c>
      <c r="F360" s="228" t="s">
        <v>240</v>
      </c>
      <c r="G360" s="225"/>
      <c r="H360" s="227" t="s">
        <v>19</v>
      </c>
      <c r="I360" s="229"/>
      <c r="J360" s="225"/>
      <c r="K360" s="225"/>
      <c r="L360" s="230"/>
      <c r="M360" s="231"/>
      <c r="N360" s="232"/>
      <c r="O360" s="232"/>
      <c r="P360" s="232"/>
      <c r="Q360" s="232"/>
      <c r="R360" s="232"/>
      <c r="S360" s="232"/>
      <c r="T360" s="23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4" t="s">
        <v>137</v>
      </c>
      <c r="AU360" s="234" t="s">
        <v>85</v>
      </c>
      <c r="AV360" s="13" t="s">
        <v>83</v>
      </c>
      <c r="AW360" s="13" t="s">
        <v>36</v>
      </c>
      <c r="AX360" s="13" t="s">
        <v>75</v>
      </c>
      <c r="AY360" s="234" t="s">
        <v>125</v>
      </c>
    </row>
    <row r="361" s="14" customFormat="1">
      <c r="A361" s="14"/>
      <c r="B361" s="235"/>
      <c r="C361" s="236"/>
      <c r="D361" s="226" t="s">
        <v>137</v>
      </c>
      <c r="E361" s="237" t="s">
        <v>19</v>
      </c>
      <c r="F361" s="238" t="s">
        <v>375</v>
      </c>
      <c r="G361" s="236"/>
      <c r="H361" s="239">
        <v>5.5199999999999996</v>
      </c>
      <c r="I361" s="240"/>
      <c r="J361" s="236"/>
      <c r="K361" s="236"/>
      <c r="L361" s="241"/>
      <c r="M361" s="242"/>
      <c r="N361" s="243"/>
      <c r="O361" s="243"/>
      <c r="P361" s="243"/>
      <c r="Q361" s="243"/>
      <c r="R361" s="243"/>
      <c r="S361" s="243"/>
      <c r="T361" s="24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5" t="s">
        <v>137</v>
      </c>
      <c r="AU361" s="245" t="s">
        <v>85</v>
      </c>
      <c r="AV361" s="14" t="s">
        <v>85</v>
      </c>
      <c r="AW361" s="14" t="s">
        <v>36</v>
      </c>
      <c r="AX361" s="14" t="s">
        <v>75</v>
      </c>
      <c r="AY361" s="245" t="s">
        <v>125</v>
      </c>
    </row>
    <row r="362" s="13" customFormat="1">
      <c r="A362" s="13"/>
      <c r="B362" s="224"/>
      <c r="C362" s="225"/>
      <c r="D362" s="226" t="s">
        <v>137</v>
      </c>
      <c r="E362" s="227" t="s">
        <v>19</v>
      </c>
      <c r="F362" s="228" t="s">
        <v>163</v>
      </c>
      <c r="G362" s="225"/>
      <c r="H362" s="227" t="s">
        <v>19</v>
      </c>
      <c r="I362" s="229"/>
      <c r="J362" s="225"/>
      <c r="K362" s="225"/>
      <c r="L362" s="230"/>
      <c r="M362" s="231"/>
      <c r="N362" s="232"/>
      <c r="O362" s="232"/>
      <c r="P362" s="232"/>
      <c r="Q362" s="232"/>
      <c r="R362" s="232"/>
      <c r="S362" s="232"/>
      <c r="T362" s="23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4" t="s">
        <v>137</v>
      </c>
      <c r="AU362" s="234" t="s">
        <v>85</v>
      </c>
      <c r="AV362" s="13" t="s">
        <v>83</v>
      </c>
      <c r="AW362" s="13" t="s">
        <v>36</v>
      </c>
      <c r="AX362" s="13" t="s">
        <v>75</v>
      </c>
      <c r="AY362" s="234" t="s">
        <v>125</v>
      </c>
    </row>
    <row r="363" s="13" customFormat="1">
      <c r="A363" s="13"/>
      <c r="B363" s="224"/>
      <c r="C363" s="225"/>
      <c r="D363" s="226" t="s">
        <v>137</v>
      </c>
      <c r="E363" s="227" t="s">
        <v>19</v>
      </c>
      <c r="F363" s="228" t="s">
        <v>244</v>
      </c>
      <c r="G363" s="225"/>
      <c r="H363" s="227" t="s">
        <v>19</v>
      </c>
      <c r="I363" s="229"/>
      <c r="J363" s="225"/>
      <c r="K363" s="225"/>
      <c r="L363" s="230"/>
      <c r="M363" s="231"/>
      <c r="N363" s="232"/>
      <c r="O363" s="232"/>
      <c r="P363" s="232"/>
      <c r="Q363" s="232"/>
      <c r="R363" s="232"/>
      <c r="S363" s="232"/>
      <c r="T363" s="23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4" t="s">
        <v>137</v>
      </c>
      <c r="AU363" s="234" t="s">
        <v>85</v>
      </c>
      <c r="AV363" s="13" t="s">
        <v>83</v>
      </c>
      <c r="AW363" s="13" t="s">
        <v>36</v>
      </c>
      <c r="AX363" s="13" t="s">
        <v>75</v>
      </c>
      <c r="AY363" s="234" t="s">
        <v>125</v>
      </c>
    </row>
    <row r="364" s="14" customFormat="1">
      <c r="A364" s="14"/>
      <c r="B364" s="235"/>
      <c r="C364" s="236"/>
      <c r="D364" s="226" t="s">
        <v>137</v>
      </c>
      <c r="E364" s="237" t="s">
        <v>19</v>
      </c>
      <c r="F364" s="238" t="s">
        <v>308</v>
      </c>
      <c r="G364" s="236"/>
      <c r="H364" s="239">
        <v>161.69999999999999</v>
      </c>
      <c r="I364" s="240"/>
      <c r="J364" s="236"/>
      <c r="K364" s="236"/>
      <c r="L364" s="241"/>
      <c r="M364" s="242"/>
      <c r="N364" s="243"/>
      <c r="O364" s="243"/>
      <c r="P364" s="243"/>
      <c r="Q364" s="243"/>
      <c r="R364" s="243"/>
      <c r="S364" s="243"/>
      <c r="T364" s="24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5" t="s">
        <v>137</v>
      </c>
      <c r="AU364" s="245" t="s">
        <v>85</v>
      </c>
      <c r="AV364" s="14" t="s">
        <v>85</v>
      </c>
      <c r="AW364" s="14" t="s">
        <v>36</v>
      </c>
      <c r="AX364" s="14" t="s">
        <v>75</v>
      </c>
      <c r="AY364" s="245" t="s">
        <v>125</v>
      </c>
    </row>
    <row r="365" s="13" customFormat="1">
      <c r="A365" s="13"/>
      <c r="B365" s="224"/>
      <c r="C365" s="225"/>
      <c r="D365" s="226" t="s">
        <v>137</v>
      </c>
      <c r="E365" s="227" t="s">
        <v>19</v>
      </c>
      <c r="F365" s="228" t="s">
        <v>240</v>
      </c>
      <c r="G365" s="225"/>
      <c r="H365" s="227" t="s">
        <v>19</v>
      </c>
      <c r="I365" s="229"/>
      <c r="J365" s="225"/>
      <c r="K365" s="225"/>
      <c r="L365" s="230"/>
      <c r="M365" s="231"/>
      <c r="N365" s="232"/>
      <c r="O365" s="232"/>
      <c r="P365" s="232"/>
      <c r="Q365" s="232"/>
      <c r="R365" s="232"/>
      <c r="S365" s="232"/>
      <c r="T365" s="23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4" t="s">
        <v>137</v>
      </c>
      <c r="AU365" s="234" t="s">
        <v>85</v>
      </c>
      <c r="AV365" s="13" t="s">
        <v>83</v>
      </c>
      <c r="AW365" s="13" t="s">
        <v>36</v>
      </c>
      <c r="AX365" s="13" t="s">
        <v>75</v>
      </c>
      <c r="AY365" s="234" t="s">
        <v>125</v>
      </c>
    </row>
    <row r="366" s="14" customFormat="1">
      <c r="A366" s="14"/>
      <c r="B366" s="235"/>
      <c r="C366" s="236"/>
      <c r="D366" s="226" t="s">
        <v>137</v>
      </c>
      <c r="E366" s="237" t="s">
        <v>19</v>
      </c>
      <c r="F366" s="238" t="s">
        <v>376</v>
      </c>
      <c r="G366" s="236"/>
      <c r="H366" s="239">
        <v>101.64</v>
      </c>
      <c r="I366" s="240"/>
      <c r="J366" s="236"/>
      <c r="K366" s="236"/>
      <c r="L366" s="241"/>
      <c r="M366" s="242"/>
      <c r="N366" s="243"/>
      <c r="O366" s="243"/>
      <c r="P366" s="243"/>
      <c r="Q366" s="243"/>
      <c r="R366" s="243"/>
      <c r="S366" s="243"/>
      <c r="T366" s="24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5" t="s">
        <v>137</v>
      </c>
      <c r="AU366" s="245" t="s">
        <v>85</v>
      </c>
      <c r="AV366" s="14" t="s">
        <v>85</v>
      </c>
      <c r="AW366" s="14" t="s">
        <v>36</v>
      </c>
      <c r="AX366" s="14" t="s">
        <v>75</v>
      </c>
      <c r="AY366" s="245" t="s">
        <v>125</v>
      </c>
    </row>
    <row r="367" s="15" customFormat="1">
      <c r="A367" s="15"/>
      <c r="B367" s="246"/>
      <c r="C367" s="247"/>
      <c r="D367" s="226" t="s">
        <v>137</v>
      </c>
      <c r="E367" s="248" t="s">
        <v>19</v>
      </c>
      <c r="F367" s="249" t="s">
        <v>144</v>
      </c>
      <c r="G367" s="247"/>
      <c r="H367" s="250">
        <v>508.24000000000001</v>
      </c>
      <c r="I367" s="251"/>
      <c r="J367" s="247"/>
      <c r="K367" s="247"/>
      <c r="L367" s="252"/>
      <c r="M367" s="253"/>
      <c r="N367" s="254"/>
      <c r="O367" s="254"/>
      <c r="P367" s="254"/>
      <c r="Q367" s="254"/>
      <c r="R367" s="254"/>
      <c r="S367" s="254"/>
      <c r="T367" s="25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56" t="s">
        <v>137</v>
      </c>
      <c r="AU367" s="256" t="s">
        <v>85</v>
      </c>
      <c r="AV367" s="15" t="s">
        <v>133</v>
      </c>
      <c r="AW367" s="15" t="s">
        <v>36</v>
      </c>
      <c r="AX367" s="15" t="s">
        <v>83</v>
      </c>
      <c r="AY367" s="256" t="s">
        <v>125</v>
      </c>
    </row>
    <row r="368" s="2" customFormat="1" ht="24.15" customHeight="1">
      <c r="A368" s="40"/>
      <c r="B368" s="41"/>
      <c r="C368" s="257" t="s">
        <v>377</v>
      </c>
      <c r="D368" s="257" t="s">
        <v>200</v>
      </c>
      <c r="E368" s="258" t="s">
        <v>378</v>
      </c>
      <c r="F368" s="259" t="s">
        <v>379</v>
      </c>
      <c r="G368" s="260" t="s">
        <v>285</v>
      </c>
      <c r="H368" s="261">
        <v>533.65200000000004</v>
      </c>
      <c r="I368" s="262"/>
      <c r="J368" s="263">
        <f>ROUND(I368*H368,2)</f>
        <v>0</v>
      </c>
      <c r="K368" s="259" t="s">
        <v>132</v>
      </c>
      <c r="L368" s="264"/>
      <c r="M368" s="265" t="s">
        <v>19</v>
      </c>
      <c r="N368" s="266" t="s">
        <v>46</v>
      </c>
      <c r="O368" s="86"/>
      <c r="P368" s="215">
        <f>O368*H368</f>
        <v>0</v>
      </c>
      <c r="Q368" s="215">
        <v>4.0000000000000003E-05</v>
      </c>
      <c r="R368" s="215">
        <f>Q368*H368</f>
        <v>0.021346080000000003</v>
      </c>
      <c r="S368" s="215">
        <v>0</v>
      </c>
      <c r="T368" s="21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7" t="s">
        <v>199</v>
      </c>
      <c r="AT368" s="217" t="s">
        <v>200</v>
      </c>
      <c r="AU368" s="217" t="s">
        <v>85</v>
      </c>
      <c r="AY368" s="19" t="s">
        <v>125</v>
      </c>
      <c r="BE368" s="218">
        <f>IF(N368="základní",J368,0)</f>
        <v>0</v>
      </c>
      <c r="BF368" s="218">
        <f>IF(N368="snížená",J368,0)</f>
        <v>0</v>
      </c>
      <c r="BG368" s="218">
        <f>IF(N368="zákl. přenesená",J368,0)</f>
        <v>0</v>
      </c>
      <c r="BH368" s="218">
        <f>IF(N368="sníž. přenesená",J368,0)</f>
        <v>0</v>
      </c>
      <c r="BI368" s="218">
        <f>IF(N368="nulová",J368,0)</f>
        <v>0</v>
      </c>
      <c r="BJ368" s="19" t="s">
        <v>83</v>
      </c>
      <c r="BK368" s="218">
        <f>ROUND(I368*H368,2)</f>
        <v>0</v>
      </c>
      <c r="BL368" s="19" t="s">
        <v>133</v>
      </c>
      <c r="BM368" s="217" t="s">
        <v>380</v>
      </c>
    </row>
    <row r="369" s="14" customFormat="1">
      <c r="A369" s="14"/>
      <c r="B369" s="235"/>
      <c r="C369" s="236"/>
      <c r="D369" s="226" t="s">
        <v>137</v>
      </c>
      <c r="E369" s="236"/>
      <c r="F369" s="238" t="s">
        <v>381</v>
      </c>
      <c r="G369" s="236"/>
      <c r="H369" s="239">
        <v>533.65200000000004</v>
      </c>
      <c r="I369" s="240"/>
      <c r="J369" s="236"/>
      <c r="K369" s="236"/>
      <c r="L369" s="241"/>
      <c r="M369" s="242"/>
      <c r="N369" s="243"/>
      <c r="O369" s="243"/>
      <c r="P369" s="243"/>
      <c r="Q369" s="243"/>
      <c r="R369" s="243"/>
      <c r="S369" s="243"/>
      <c r="T369" s="24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5" t="s">
        <v>137</v>
      </c>
      <c r="AU369" s="245" t="s">
        <v>85</v>
      </c>
      <c r="AV369" s="14" t="s">
        <v>85</v>
      </c>
      <c r="AW369" s="14" t="s">
        <v>4</v>
      </c>
      <c r="AX369" s="14" t="s">
        <v>83</v>
      </c>
      <c r="AY369" s="245" t="s">
        <v>125</v>
      </c>
    </row>
    <row r="370" s="12" customFormat="1" ht="22.8" customHeight="1">
      <c r="A370" s="12"/>
      <c r="B370" s="190"/>
      <c r="C370" s="191"/>
      <c r="D370" s="192" t="s">
        <v>74</v>
      </c>
      <c r="E370" s="204" t="s">
        <v>204</v>
      </c>
      <c r="F370" s="204" t="s">
        <v>382</v>
      </c>
      <c r="G370" s="191"/>
      <c r="H370" s="191"/>
      <c r="I370" s="194"/>
      <c r="J370" s="205">
        <f>BK370</f>
        <v>0</v>
      </c>
      <c r="K370" s="191"/>
      <c r="L370" s="196"/>
      <c r="M370" s="197"/>
      <c r="N370" s="198"/>
      <c r="O370" s="198"/>
      <c r="P370" s="199">
        <f>P371+P401+P411</f>
        <v>0</v>
      </c>
      <c r="Q370" s="198"/>
      <c r="R370" s="199">
        <f>R371+R401+R411</f>
        <v>0</v>
      </c>
      <c r="S370" s="198"/>
      <c r="T370" s="200">
        <f>T371+T401+T411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01" t="s">
        <v>83</v>
      </c>
      <c r="AT370" s="202" t="s">
        <v>74</v>
      </c>
      <c r="AU370" s="202" t="s">
        <v>83</v>
      </c>
      <c r="AY370" s="201" t="s">
        <v>125</v>
      </c>
      <c r="BK370" s="203">
        <f>BK371+BK401+BK411</f>
        <v>0</v>
      </c>
    </row>
    <row r="371" s="12" customFormat="1" ht="20.88" customHeight="1">
      <c r="A371" s="12"/>
      <c r="B371" s="190"/>
      <c r="C371" s="191"/>
      <c r="D371" s="192" t="s">
        <v>74</v>
      </c>
      <c r="E371" s="204" t="s">
        <v>383</v>
      </c>
      <c r="F371" s="204" t="s">
        <v>384</v>
      </c>
      <c r="G371" s="191"/>
      <c r="H371" s="191"/>
      <c r="I371" s="194"/>
      <c r="J371" s="205">
        <f>BK371</f>
        <v>0</v>
      </c>
      <c r="K371" s="191"/>
      <c r="L371" s="196"/>
      <c r="M371" s="197"/>
      <c r="N371" s="198"/>
      <c r="O371" s="198"/>
      <c r="P371" s="199">
        <f>SUM(P372:P400)</f>
        <v>0</v>
      </c>
      <c r="Q371" s="198"/>
      <c r="R371" s="199">
        <f>SUM(R372:R400)</f>
        <v>0</v>
      </c>
      <c r="S371" s="198"/>
      <c r="T371" s="200">
        <f>SUM(T372:T400)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01" t="s">
        <v>83</v>
      </c>
      <c r="AT371" s="202" t="s">
        <v>74</v>
      </c>
      <c r="AU371" s="202" t="s">
        <v>85</v>
      </c>
      <c r="AY371" s="201" t="s">
        <v>125</v>
      </c>
      <c r="BK371" s="203">
        <f>SUM(BK372:BK400)</f>
        <v>0</v>
      </c>
    </row>
    <row r="372" s="2" customFormat="1" ht="44.25" customHeight="1">
      <c r="A372" s="40"/>
      <c r="B372" s="41"/>
      <c r="C372" s="206" t="s">
        <v>385</v>
      </c>
      <c r="D372" s="206" t="s">
        <v>128</v>
      </c>
      <c r="E372" s="207" t="s">
        <v>386</v>
      </c>
      <c r="F372" s="208" t="s">
        <v>387</v>
      </c>
      <c r="G372" s="209" t="s">
        <v>131</v>
      </c>
      <c r="H372" s="210">
        <v>1420</v>
      </c>
      <c r="I372" s="211"/>
      <c r="J372" s="212">
        <f>ROUND(I372*H372,2)</f>
        <v>0</v>
      </c>
      <c r="K372" s="208" t="s">
        <v>132</v>
      </c>
      <c r="L372" s="46"/>
      <c r="M372" s="213" t="s">
        <v>19</v>
      </c>
      <c r="N372" s="214" t="s">
        <v>46</v>
      </c>
      <c r="O372" s="86"/>
      <c r="P372" s="215">
        <f>O372*H372</f>
        <v>0</v>
      </c>
      <c r="Q372" s="215">
        <v>0</v>
      </c>
      <c r="R372" s="215">
        <f>Q372*H372</f>
        <v>0</v>
      </c>
      <c r="S372" s="215">
        <v>0</v>
      </c>
      <c r="T372" s="21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7" t="s">
        <v>133</v>
      </c>
      <c r="AT372" s="217" t="s">
        <v>128</v>
      </c>
      <c r="AU372" s="217" t="s">
        <v>156</v>
      </c>
      <c r="AY372" s="19" t="s">
        <v>125</v>
      </c>
      <c r="BE372" s="218">
        <f>IF(N372="základní",J372,0)</f>
        <v>0</v>
      </c>
      <c r="BF372" s="218">
        <f>IF(N372="snížená",J372,0)</f>
        <v>0</v>
      </c>
      <c r="BG372" s="218">
        <f>IF(N372="zákl. přenesená",J372,0)</f>
        <v>0</v>
      </c>
      <c r="BH372" s="218">
        <f>IF(N372="sníž. přenesená",J372,0)</f>
        <v>0</v>
      </c>
      <c r="BI372" s="218">
        <f>IF(N372="nulová",J372,0)</f>
        <v>0</v>
      </c>
      <c r="BJ372" s="19" t="s">
        <v>83</v>
      </c>
      <c r="BK372" s="218">
        <f>ROUND(I372*H372,2)</f>
        <v>0</v>
      </c>
      <c r="BL372" s="19" t="s">
        <v>133</v>
      </c>
      <c r="BM372" s="217" t="s">
        <v>388</v>
      </c>
    </row>
    <row r="373" s="2" customFormat="1">
      <c r="A373" s="40"/>
      <c r="B373" s="41"/>
      <c r="C373" s="42"/>
      <c r="D373" s="219" t="s">
        <v>135</v>
      </c>
      <c r="E373" s="42"/>
      <c r="F373" s="220" t="s">
        <v>389</v>
      </c>
      <c r="G373" s="42"/>
      <c r="H373" s="42"/>
      <c r="I373" s="221"/>
      <c r="J373" s="42"/>
      <c r="K373" s="42"/>
      <c r="L373" s="46"/>
      <c r="M373" s="222"/>
      <c r="N373" s="223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135</v>
      </c>
      <c r="AU373" s="19" t="s">
        <v>156</v>
      </c>
    </row>
    <row r="374" s="13" customFormat="1">
      <c r="A374" s="13"/>
      <c r="B374" s="224"/>
      <c r="C374" s="225"/>
      <c r="D374" s="226" t="s">
        <v>137</v>
      </c>
      <c r="E374" s="227" t="s">
        <v>19</v>
      </c>
      <c r="F374" s="228" t="s">
        <v>138</v>
      </c>
      <c r="G374" s="225"/>
      <c r="H374" s="227" t="s">
        <v>19</v>
      </c>
      <c r="I374" s="229"/>
      <c r="J374" s="225"/>
      <c r="K374" s="225"/>
      <c r="L374" s="230"/>
      <c r="M374" s="231"/>
      <c r="N374" s="232"/>
      <c r="O374" s="232"/>
      <c r="P374" s="232"/>
      <c r="Q374" s="232"/>
      <c r="R374" s="232"/>
      <c r="S374" s="232"/>
      <c r="T374" s="23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4" t="s">
        <v>137</v>
      </c>
      <c r="AU374" s="234" t="s">
        <v>156</v>
      </c>
      <c r="AV374" s="13" t="s">
        <v>83</v>
      </c>
      <c r="AW374" s="13" t="s">
        <v>36</v>
      </c>
      <c r="AX374" s="13" t="s">
        <v>75</v>
      </c>
      <c r="AY374" s="234" t="s">
        <v>125</v>
      </c>
    </row>
    <row r="375" s="14" customFormat="1">
      <c r="A375" s="14"/>
      <c r="B375" s="235"/>
      <c r="C375" s="236"/>
      <c r="D375" s="226" t="s">
        <v>137</v>
      </c>
      <c r="E375" s="237" t="s">
        <v>19</v>
      </c>
      <c r="F375" s="238" t="s">
        <v>390</v>
      </c>
      <c r="G375" s="236"/>
      <c r="H375" s="239">
        <v>743.96000000000004</v>
      </c>
      <c r="I375" s="240"/>
      <c r="J375" s="236"/>
      <c r="K375" s="236"/>
      <c r="L375" s="241"/>
      <c r="M375" s="242"/>
      <c r="N375" s="243"/>
      <c r="O375" s="243"/>
      <c r="P375" s="243"/>
      <c r="Q375" s="243"/>
      <c r="R375" s="243"/>
      <c r="S375" s="243"/>
      <c r="T375" s="24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5" t="s">
        <v>137</v>
      </c>
      <c r="AU375" s="245" t="s">
        <v>156</v>
      </c>
      <c r="AV375" s="14" t="s">
        <v>85</v>
      </c>
      <c r="AW375" s="14" t="s">
        <v>36</v>
      </c>
      <c r="AX375" s="14" t="s">
        <v>75</v>
      </c>
      <c r="AY375" s="245" t="s">
        <v>125</v>
      </c>
    </row>
    <row r="376" s="13" customFormat="1">
      <c r="A376" s="13"/>
      <c r="B376" s="224"/>
      <c r="C376" s="225"/>
      <c r="D376" s="226" t="s">
        <v>137</v>
      </c>
      <c r="E376" s="227" t="s">
        <v>19</v>
      </c>
      <c r="F376" s="228" t="s">
        <v>140</v>
      </c>
      <c r="G376" s="225"/>
      <c r="H376" s="227" t="s">
        <v>19</v>
      </c>
      <c r="I376" s="229"/>
      <c r="J376" s="225"/>
      <c r="K376" s="225"/>
      <c r="L376" s="230"/>
      <c r="M376" s="231"/>
      <c r="N376" s="232"/>
      <c r="O376" s="232"/>
      <c r="P376" s="232"/>
      <c r="Q376" s="232"/>
      <c r="R376" s="232"/>
      <c r="S376" s="232"/>
      <c r="T376" s="23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4" t="s">
        <v>137</v>
      </c>
      <c r="AU376" s="234" t="s">
        <v>156</v>
      </c>
      <c r="AV376" s="13" t="s">
        <v>83</v>
      </c>
      <c r="AW376" s="13" t="s">
        <v>36</v>
      </c>
      <c r="AX376" s="13" t="s">
        <v>75</v>
      </c>
      <c r="AY376" s="234" t="s">
        <v>125</v>
      </c>
    </row>
    <row r="377" s="14" customFormat="1">
      <c r="A377" s="14"/>
      <c r="B377" s="235"/>
      <c r="C377" s="236"/>
      <c r="D377" s="226" t="s">
        <v>137</v>
      </c>
      <c r="E377" s="237" t="s">
        <v>19</v>
      </c>
      <c r="F377" s="238" t="s">
        <v>391</v>
      </c>
      <c r="G377" s="236"/>
      <c r="H377" s="239">
        <v>667.02499999999998</v>
      </c>
      <c r="I377" s="240"/>
      <c r="J377" s="236"/>
      <c r="K377" s="236"/>
      <c r="L377" s="241"/>
      <c r="M377" s="242"/>
      <c r="N377" s="243"/>
      <c r="O377" s="243"/>
      <c r="P377" s="243"/>
      <c r="Q377" s="243"/>
      <c r="R377" s="243"/>
      <c r="S377" s="243"/>
      <c r="T377" s="24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5" t="s">
        <v>137</v>
      </c>
      <c r="AU377" s="245" t="s">
        <v>156</v>
      </c>
      <c r="AV377" s="14" t="s">
        <v>85</v>
      </c>
      <c r="AW377" s="14" t="s">
        <v>36</v>
      </c>
      <c r="AX377" s="14" t="s">
        <v>75</v>
      </c>
      <c r="AY377" s="245" t="s">
        <v>125</v>
      </c>
    </row>
    <row r="378" s="13" customFormat="1">
      <c r="A378" s="13"/>
      <c r="B378" s="224"/>
      <c r="C378" s="225"/>
      <c r="D378" s="226" t="s">
        <v>137</v>
      </c>
      <c r="E378" s="227" t="s">
        <v>19</v>
      </c>
      <c r="F378" s="228" t="s">
        <v>142</v>
      </c>
      <c r="G378" s="225"/>
      <c r="H378" s="227" t="s">
        <v>19</v>
      </c>
      <c r="I378" s="229"/>
      <c r="J378" s="225"/>
      <c r="K378" s="225"/>
      <c r="L378" s="230"/>
      <c r="M378" s="231"/>
      <c r="N378" s="232"/>
      <c r="O378" s="232"/>
      <c r="P378" s="232"/>
      <c r="Q378" s="232"/>
      <c r="R378" s="232"/>
      <c r="S378" s="232"/>
      <c r="T378" s="23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4" t="s">
        <v>137</v>
      </c>
      <c r="AU378" s="234" t="s">
        <v>156</v>
      </c>
      <c r="AV378" s="13" t="s">
        <v>83</v>
      </c>
      <c r="AW378" s="13" t="s">
        <v>36</v>
      </c>
      <c r="AX378" s="13" t="s">
        <v>75</v>
      </c>
      <c r="AY378" s="234" t="s">
        <v>125</v>
      </c>
    </row>
    <row r="379" s="14" customFormat="1">
      <c r="A379" s="14"/>
      <c r="B379" s="235"/>
      <c r="C379" s="236"/>
      <c r="D379" s="226" t="s">
        <v>137</v>
      </c>
      <c r="E379" s="237" t="s">
        <v>19</v>
      </c>
      <c r="F379" s="238" t="s">
        <v>392</v>
      </c>
      <c r="G379" s="236"/>
      <c r="H379" s="239">
        <v>9.0150000000000006</v>
      </c>
      <c r="I379" s="240"/>
      <c r="J379" s="236"/>
      <c r="K379" s="236"/>
      <c r="L379" s="241"/>
      <c r="M379" s="242"/>
      <c r="N379" s="243"/>
      <c r="O379" s="243"/>
      <c r="P379" s="243"/>
      <c r="Q379" s="243"/>
      <c r="R379" s="243"/>
      <c r="S379" s="243"/>
      <c r="T379" s="24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5" t="s">
        <v>137</v>
      </c>
      <c r="AU379" s="245" t="s">
        <v>156</v>
      </c>
      <c r="AV379" s="14" t="s">
        <v>85</v>
      </c>
      <c r="AW379" s="14" t="s">
        <v>36</v>
      </c>
      <c r="AX379" s="14" t="s">
        <v>75</v>
      </c>
      <c r="AY379" s="245" t="s">
        <v>125</v>
      </c>
    </row>
    <row r="380" s="15" customFormat="1">
      <c r="A380" s="15"/>
      <c r="B380" s="246"/>
      <c r="C380" s="247"/>
      <c r="D380" s="226" t="s">
        <v>137</v>
      </c>
      <c r="E380" s="248" t="s">
        <v>19</v>
      </c>
      <c r="F380" s="249" t="s">
        <v>144</v>
      </c>
      <c r="G380" s="247"/>
      <c r="H380" s="250">
        <v>1420.0000000000002</v>
      </c>
      <c r="I380" s="251"/>
      <c r="J380" s="247"/>
      <c r="K380" s="247"/>
      <c r="L380" s="252"/>
      <c r="M380" s="253"/>
      <c r="N380" s="254"/>
      <c r="O380" s="254"/>
      <c r="P380" s="254"/>
      <c r="Q380" s="254"/>
      <c r="R380" s="254"/>
      <c r="S380" s="254"/>
      <c r="T380" s="25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56" t="s">
        <v>137</v>
      </c>
      <c r="AU380" s="256" t="s">
        <v>156</v>
      </c>
      <c r="AV380" s="15" t="s">
        <v>133</v>
      </c>
      <c r="AW380" s="15" t="s">
        <v>36</v>
      </c>
      <c r="AX380" s="15" t="s">
        <v>83</v>
      </c>
      <c r="AY380" s="256" t="s">
        <v>125</v>
      </c>
    </row>
    <row r="381" s="2" customFormat="1" ht="55.5" customHeight="1">
      <c r="A381" s="40"/>
      <c r="B381" s="41"/>
      <c r="C381" s="206" t="s">
        <v>393</v>
      </c>
      <c r="D381" s="206" t="s">
        <v>128</v>
      </c>
      <c r="E381" s="207" t="s">
        <v>394</v>
      </c>
      <c r="F381" s="208" t="s">
        <v>395</v>
      </c>
      <c r="G381" s="209" t="s">
        <v>131</v>
      </c>
      <c r="H381" s="210">
        <v>127800</v>
      </c>
      <c r="I381" s="211"/>
      <c r="J381" s="212">
        <f>ROUND(I381*H381,2)</f>
        <v>0</v>
      </c>
      <c r="K381" s="208" t="s">
        <v>132</v>
      </c>
      <c r="L381" s="46"/>
      <c r="M381" s="213" t="s">
        <v>19</v>
      </c>
      <c r="N381" s="214" t="s">
        <v>46</v>
      </c>
      <c r="O381" s="86"/>
      <c r="P381" s="215">
        <f>O381*H381</f>
        <v>0</v>
      </c>
      <c r="Q381" s="215">
        <v>0</v>
      </c>
      <c r="R381" s="215">
        <f>Q381*H381</f>
        <v>0</v>
      </c>
      <c r="S381" s="215">
        <v>0</v>
      </c>
      <c r="T381" s="216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7" t="s">
        <v>133</v>
      </c>
      <c r="AT381" s="217" t="s">
        <v>128</v>
      </c>
      <c r="AU381" s="217" t="s">
        <v>156</v>
      </c>
      <c r="AY381" s="19" t="s">
        <v>125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9" t="s">
        <v>83</v>
      </c>
      <c r="BK381" s="218">
        <f>ROUND(I381*H381,2)</f>
        <v>0</v>
      </c>
      <c r="BL381" s="19" t="s">
        <v>133</v>
      </c>
      <c r="BM381" s="217" t="s">
        <v>396</v>
      </c>
    </row>
    <row r="382" s="2" customFormat="1">
      <c r="A382" s="40"/>
      <c r="B382" s="41"/>
      <c r="C382" s="42"/>
      <c r="D382" s="219" t="s">
        <v>135</v>
      </c>
      <c r="E382" s="42"/>
      <c r="F382" s="220" t="s">
        <v>397</v>
      </c>
      <c r="G382" s="42"/>
      <c r="H382" s="42"/>
      <c r="I382" s="221"/>
      <c r="J382" s="42"/>
      <c r="K382" s="42"/>
      <c r="L382" s="46"/>
      <c r="M382" s="222"/>
      <c r="N382" s="223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135</v>
      </c>
      <c r="AU382" s="19" t="s">
        <v>156</v>
      </c>
    </row>
    <row r="383" s="2" customFormat="1">
      <c r="A383" s="40"/>
      <c r="B383" s="41"/>
      <c r="C383" s="42"/>
      <c r="D383" s="226" t="s">
        <v>398</v>
      </c>
      <c r="E383" s="42"/>
      <c r="F383" s="267" t="s">
        <v>399</v>
      </c>
      <c r="G383" s="42"/>
      <c r="H383" s="42"/>
      <c r="I383" s="221"/>
      <c r="J383" s="42"/>
      <c r="K383" s="42"/>
      <c r="L383" s="46"/>
      <c r="M383" s="222"/>
      <c r="N383" s="223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398</v>
      </c>
      <c r="AU383" s="19" t="s">
        <v>156</v>
      </c>
    </row>
    <row r="384" s="14" customFormat="1">
      <c r="A384" s="14"/>
      <c r="B384" s="235"/>
      <c r="C384" s="236"/>
      <c r="D384" s="226" t="s">
        <v>137</v>
      </c>
      <c r="E384" s="236"/>
      <c r="F384" s="238" t="s">
        <v>400</v>
      </c>
      <c r="G384" s="236"/>
      <c r="H384" s="239">
        <v>127800</v>
      </c>
      <c r="I384" s="240"/>
      <c r="J384" s="236"/>
      <c r="K384" s="236"/>
      <c r="L384" s="241"/>
      <c r="M384" s="242"/>
      <c r="N384" s="243"/>
      <c r="O384" s="243"/>
      <c r="P384" s="243"/>
      <c r="Q384" s="243"/>
      <c r="R384" s="243"/>
      <c r="S384" s="243"/>
      <c r="T384" s="24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5" t="s">
        <v>137</v>
      </c>
      <c r="AU384" s="245" t="s">
        <v>156</v>
      </c>
      <c r="AV384" s="14" t="s">
        <v>85</v>
      </c>
      <c r="AW384" s="14" t="s">
        <v>4</v>
      </c>
      <c r="AX384" s="14" t="s">
        <v>83</v>
      </c>
      <c r="AY384" s="245" t="s">
        <v>125</v>
      </c>
    </row>
    <row r="385" s="2" customFormat="1" ht="44.25" customHeight="1">
      <c r="A385" s="40"/>
      <c r="B385" s="41"/>
      <c r="C385" s="206" t="s">
        <v>401</v>
      </c>
      <c r="D385" s="206" t="s">
        <v>128</v>
      </c>
      <c r="E385" s="207" t="s">
        <v>402</v>
      </c>
      <c r="F385" s="208" t="s">
        <v>403</v>
      </c>
      <c r="G385" s="209" t="s">
        <v>131</v>
      </c>
      <c r="H385" s="210">
        <v>1420</v>
      </c>
      <c r="I385" s="211"/>
      <c r="J385" s="212">
        <f>ROUND(I385*H385,2)</f>
        <v>0</v>
      </c>
      <c r="K385" s="208" t="s">
        <v>132</v>
      </c>
      <c r="L385" s="46"/>
      <c r="M385" s="213" t="s">
        <v>19</v>
      </c>
      <c r="N385" s="214" t="s">
        <v>46</v>
      </c>
      <c r="O385" s="86"/>
      <c r="P385" s="215">
        <f>O385*H385</f>
        <v>0</v>
      </c>
      <c r="Q385" s="215">
        <v>0</v>
      </c>
      <c r="R385" s="215">
        <f>Q385*H385</f>
        <v>0</v>
      </c>
      <c r="S385" s="215">
        <v>0</v>
      </c>
      <c r="T385" s="216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17" t="s">
        <v>133</v>
      </c>
      <c r="AT385" s="217" t="s">
        <v>128</v>
      </c>
      <c r="AU385" s="217" t="s">
        <v>156</v>
      </c>
      <c r="AY385" s="19" t="s">
        <v>125</v>
      </c>
      <c r="BE385" s="218">
        <f>IF(N385="základní",J385,0)</f>
        <v>0</v>
      </c>
      <c r="BF385" s="218">
        <f>IF(N385="snížená",J385,0)</f>
        <v>0</v>
      </c>
      <c r="BG385" s="218">
        <f>IF(N385="zákl. přenesená",J385,0)</f>
        <v>0</v>
      </c>
      <c r="BH385" s="218">
        <f>IF(N385="sníž. přenesená",J385,0)</f>
        <v>0</v>
      </c>
      <c r="BI385" s="218">
        <f>IF(N385="nulová",J385,0)</f>
        <v>0</v>
      </c>
      <c r="BJ385" s="19" t="s">
        <v>83</v>
      </c>
      <c r="BK385" s="218">
        <f>ROUND(I385*H385,2)</f>
        <v>0</v>
      </c>
      <c r="BL385" s="19" t="s">
        <v>133</v>
      </c>
      <c r="BM385" s="217" t="s">
        <v>404</v>
      </c>
    </row>
    <row r="386" s="2" customFormat="1">
      <c r="A386" s="40"/>
      <c r="B386" s="41"/>
      <c r="C386" s="42"/>
      <c r="D386" s="219" t="s">
        <v>135</v>
      </c>
      <c r="E386" s="42"/>
      <c r="F386" s="220" t="s">
        <v>405</v>
      </c>
      <c r="G386" s="42"/>
      <c r="H386" s="42"/>
      <c r="I386" s="221"/>
      <c r="J386" s="42"/>
      <c r="K386" s="42"/>
      <c r="L386" s="46"/>
      <c r="M386" s="222"/>
      <c r="N386" s="223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135</v>
      </c>
      <c r="AU386" s="19" t="s">
        <v>156</v>
      </c>
    </row>
    <row r="387" s="2" customFormat="1" ht="24.15" customHeight="1">
      <c r="A387" s="40"/>
      <c r="B387" s="41"/>
      <c r="C387" s="206" t="s">
        <v>406</v>
      </c>
      <c r="D387" s="206" t="s">
        <v>128</v>
      </c>
      <c r="E387" s="207" t="s">
        <v>407</v>
      </c>
      <c r="F387" s="208" t="s">
        <v>408</v>
      </c>
      <c r="G387" s="209" t="s">
        <v>131</v>
      </c>
      <c r="H387" s="210">
        <v>1420</v>
      </c>
      <c r="I387" s="211"/>
      <c r="J387" s="212">
        <f>ROUND(I387*H387,2)</f>
        <v>0</v>
      </c>
      <c r="K387" s="208" t="s">
        <v>132</v>
      </c>
      <c r="L387" s="46"/>
      <c r="M387" s="213" t="s">
        <v>19</v>
      </c>
      <c r="N387" s="214" t="s">
        <v>46</v>
      </c>
      <c r="O387" s="86"/>
      <c r="P387" s="215">
        <f>O387*H387</f>
        <v>0</v>
      </c>
      <c r="Q387" s="215">
        <v>0</v>
      </c>
      <c r="R387" s="215">
        <f>Q387*H387</f>
        <v>0</v>
      </c>
      <c r="S387" s="215">
        <v>0</v>
      </c>
      <c r="T387" s="216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17" t="s">
        <v>133</v>
      </c>
      <c r="AT387" s="217" t="s">
        <v>128</v>
      </c>
      <c r="AU387" s="217" t="s">
        <v>156</v>
      </c>
      <c r="AY387" s="19" t="s">
        <v>125</v>
      </c>
      <c r="BE387" s="218">
        <f>IF(N387="základní",J387,0)</f>
        <v>0</v>
      </c>
      <c r="BF387" s="218">
        <f>IF(N387="snížená",J387,0)</f>
        <v>0</v>
      </c>
      <c r="BG387" s="218">
        <f>IF(N387="zákl. přenesená",J387,0)</f>
        <v>0</v>
      </c>
      <c r="BH387" s="218">
        <f>IF(N387="sníž. přenesená",J387,0)</f>
        <v>0</v>
      </c>
      <c r="BI387" s="218">
        <f>IF(N387="nulová",J387,0)</f>
        <v>0</v>
      </c>
      <c r="BJ387" s="19" t="s">
        <v>83</v>
      </c>
      <c r="BK387" s="218">
        <f>ROUND(I387*H387,2)</f>
        <v>0</v>
      </c>
      <c r="BL387" s="19" t="s">
        <v>133</v>
      </c>
      <c r="BM387" s="217" t="s">
        <v>409</v>
      </c>
    </row>
    <row r="388" s="2" customFormat="1">
      <c r="A388" s="40"/>
      <c r="B388" s="41"/>
      <c r="C388" s="42"/>
      <c r="D388" s="219" t="s">
        <v>135</v>
      </c>
      <c r="E388" s="42"/>
      <c r="F388" s="220" t="s">
        <v>410</v>
      </c>
      <c r="G388" s="42"/>
      <c r="H388" s="42"/>
      <c r="I388" s="221"/>
      <c r="J388" s="42"/>
      <c r="K388" s="42"/>
      <c r="L388" s="46"/>
      <c r="M388" s="222"/>
      <c r="N388" s="223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135</v>
      </c>
      <c r="AU388" s="19" t="s">
        <v>156</v>
      </c>
    </row>
    <row r="389" s="2" customFormat="1" ht="33" customHeight="1">
      <c r="A389" s="40"/>
      <c r="B389" s="41"/>
      <c r="C389" s="206" t="s">
        <v>411</v>
      </c>
      <c r="D389" s="206" t="s">
        <v>128</v>
      </c>
      <c r="E389" s="207" t="s">
        <v>412</v>
      </c>
      <c r="F389" s="208" t="s">
        <v>413</v>
      </c>
      <c r="G389" s="209" t="s">
        <v>131</v>
      </c>
      <c r="H389" s="210">
        <v>127800</v>
      </c>
      <c r="I389" s="211"/>
      <c r="J389" s="212">
        <f>ROUND(I389*H389,2)</f>
        <v>0</v>
      </c>
      <c r="K389" s="208" t="s">
        <v>132</v>
      </c>
      <c r="L389" s="46"/>
      <c r="M389" s="213" t="s">
        <v>19</v>
      </c>
      <c r="N389" s="214" t="s">
        <v>46</v>
      </c>
      <c r="O389" s="86"/>
      <c r="P389" s="215">
        <f>O389*H389</f>
        <v>0</v>
      </c>
      <c r="Q389" s="215">
        <v>0</v>
      </c>
      <c r="R389" s="215">
        <f>Q389*H389</f>
        <v>0</v>
      </c>
      <c r="S389" s="215">
        <v>0</v>
      </c>
      <c r="T389" s="21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17" t="s">
        <v>133</v>
      </c>
      <c r="AT389" s="217" t="s">
        <v>128</v>
      </c>
      <c r="AU389" s="217" t="s">
        <v>156</v>
      </c>
      <c r="AY389" s="19" t="s">
        <v>125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9" t="s">
        <v>83</v>
      </c>
      <c r="BK389" s="218">
        <f>ROUND(I389*H389,2)</f>
        <v>0</v>
      </c>
      <c r="BL389" s="19" t="s">
        <v>133</v>
      </c>
      <c r="BM389" s="217" t="s">
        <v>414</v>
      </c>
    </row>
    <row r="390" s="2" customFormat="1">
      <c r="A390" s="40"/>
      <c r="B390" s="41"/>
      <c r="C390" s="42"/>
      <c r="D390" s="219" t="s">
        <v>135</v>
      </c>
      <c r="E390" s="42"/>
      <c r="F390" s="220" t="s">
        <v>415</v>
      </c>
      <c r="G390" s="42"/>
      <c r="H390" s="42"/>
      <c r="I390" s="221"/>
      <c r="J390" s="42"/>
      <c r="K390" s="42"/>
      <c r="L390" s="46"/>
      <c r="M390" s="222"/>
      <c r="N390" s="223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135</v>
      </c>
      <c r="AU390" s="19" t="s">
        <v>156</v>
      </c>
    </row>
    <row r="391" s="2" customFormat="1">
      <c r="A391" s="40"/>
      <c r="B391" s="41"/>
      <c r="C391" s="42"/>
      <c r="D391" s="226" t="s">
        <v>398</v>
      </c>
      <c r="E391" s="42"/>
      <c r="F391" s="267" t="s">
        <v>399</v>
      </c>
      <c r="G391" s="42"/>
      <c r="H391" s="42"/>
      <c r="I391" s="221"/>
      <c r="J391" s="42"/>
      <c r="K391" s="42"/>
      <c r="L391" s="46"/>
      <c r="M391" s="222"/>
      <c r="N391" s="223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398</v>
      </c>
      <c r="AU391" s="19" t="s">
        <v>156</v>
      </c>
    </row>
    <row r="392" s="14" customFormat="1">
      <c r="A392" s="14"/>
      <c r="B392" s="235"/>
      <c r="C392" s="236"/>
      <c r="D392" s="226" t="s">
        <v>137</v>
      </c>
      <c r="E392" s="236"/>
      <c r="F392" s="238" t="s">
        <v>400</v>
      </c>
      <c r="G392" s="236"/>
      <c r="H392" s="239">
        <v>127800</v>
      </c>
      <c r="I392" s="240"/>
      <c r="J392" s="236"/>
      <c r="K392" s="236"/>
      <c r="L392" s="241"/>
      <c r="M392" s="242"/>
      <c r="N392" s="243"/>
      <c r="O392" s="243"/>
      <c r="P392" s="243"/>
      <c r="Q392" s="243"/>
      <c r="R392" s="243"/>
      <c r="S392" s="243"/>
      <c r="T392" s="24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5" t="s">
        <v>137</v>
      </c>
      <c r="AU392" s="245" t="s">
        <v>156</v>
      </c>
      <c r="AV392" s="14" t="s">
        <v>85</v>
      </c>
      <c r="AW392" s="14" t="s">
        <v>4</v>
      </c>
      <c r="AX392" s="14" t="s">
        <v>83</v>
      </c>
      <c r="AY392" s="245" t="s">
        <v>125</v>
      </c>
    </row>
    <row r="393" s="2" customFormat="1" ht="24.15" customHeight="1">
      <c r="A393" s="40"/>
      <c r="B393" s="41"/>
      <c r="C393" s="206" t="s">
        <v>416</v>
      </c>
      <c r="D393" s="206" t="s">
        <v>128</v>
      </c>
      <c r="E393" s="207" t="s">
        <v>417</v>
      </c>
      <c r="F393" s="208" t="s">
        <v>418</v>
      </c>
      <c r="G393" s="209" t="s">
        <v>131</v>
      </c>
      <c r="H393" s="210">
        <v>1420</v>
      </c>
      <c r="I393" s="211"/>
      <c r="J393" s="212">
        <f>ROUND(I393*H393,2)</f>
        <v>0</v>
      </c>
      <c r="K393" s="208" t="s">
        <v>132</v>
      </c>
      <c r="L393" s="46"/>
      <c r="M393" s="213" t="s">
        <v>19</v>
      </c>
      <c r="N393" s="214" t="s">
        <v>46</v>
      </c>
      <c r="O393" s="86"/>
      <c r="P393" s="215">
        <f>O393*H393</f>
        <v>0</v>
      </c>
      <c r="Q393" s="215">
        <v>0</v>
      </c>
      <c r="R393" s="215">
        <f>Q393*H393</f>
        <v>0</v>
      </c>
      <c r="S393" s="215">
        <v>0</v>
      </c>
      <c r="T393" s="216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7" t="s">
        <v>133</v>
      </c>
      <c r="AT393" s="217" t="s">
        <v>128</v>
      </c>
      <c r="AU393" s="217" t="s">
        <v>156</v>
      </c>
      <c r="AY393" s="19" t="s">
        <v>125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9" t="s">
        <v>83</v>
      </c>
      <c r="BK393" s="218">
        <f>ROUND(I393*H393,2)</f>
        <v>0</v>
      </c>
      <c r="BL393" s="19" t="s">
        <v>133</v>
      </c>
      <c r="BM393" s="217" t="s">
        <v>419</v>
      </c>
    </row>
    <row r="394" s="2" customFormat="1">
      <c r="A394" s="40"/>
      <c r="B394" s="41"/>
      <c r="C394" s="42"/>
      <c r="D394" s="219" t="s">
        <v>135</v>
      </c>
      <c r="E394" s="42"/>
      <c r="F394" s="220" t="s">
        <v>420</v>
      </c>
      <c r="G394" s="42"/>
      <c r="H394" s="42"/>
      <c r="I394" s="221"/>
      <c r="J394" s="42"/>
      <c r="K394" s="42"/>
      <c r="L394" s="46"/>
      <c r="M394" s="222"/>
      <c r="N394" s="223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135</v>
      </c>
      <c r="AU394" s="19" t="s">
        <v>156</v>
      </c>
    </row>
    <row r="395" s="2" customFormat="1" ht="24.15" customHeight="1">
      <c r="A395" s="40"/>
      <c r="B395" s="41"/>
      <c r="C395" s="206" t="s">
        <v>421</v>
      </c>
      <c r="D395" s="206" t="s">
        <v>128</v>
      </c>
      <c r="E395" s="207" t="s">
        <v>422</v>
      </c>
      <c r="F395" s="208" t="s">
        <v>423</v>
      </c>
      <c r="G395" s="209" t="s">
        <v>131</v>
      </c>
      <c r="H395" s="210">
        <v>1420</v>
      </c>
      <c r="I395" s="211"/>
      <c r="J395" s="212">
        <f>ROUND(I395*H395,2)</f>
        <v>0</v>
      </c>
      <c r="K395" s="208" t="s">
        <v>132</v>
      </c>
      <c r="L395" s="46"/>
      <c r="M395" s="213" t="s">
        <v>19</v>
      </c>
      <c r="N395" s="214" t="s">
        <v>46</v>
      </c>
      <c r="O395" s="86"/>
      <c r="P395" s="215">
        <f>O395*H395</f>
        <v>0</v>
      </c>
      <c r="Q395" s="215">
        <v>0</v>
      </c>
      <c r="R395" s="215">
        <f>Q395*H395</f>
        <v>0</v>
      </c>
      <c r="S395" s="215">
        <v>0</v>
      </c>
      <c r="T395" s="216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17" t="s">
        <v>133</v>
      </c>
      <c r="AT395" s="217" t="s">
        <v>128</v>
      </c>
      <c r="AU395" s="217" t="s">
        <v>156</v>
      </c>
      <c r="AY395" s="19" t="s">
        <v>125</v>
      </c>
      <c r="BE395" s="218">
        <f>IF(N395="základní",J395,0)</f>
        <v>0</v>
      </c>
      <c r="BF395" s="218">
        <f>IF(N395="snížená",J395,0)</f>
        <v>0</v>
      </c>
      <c r="BG395" s="218">
        <f>IF(N395="zákl. přenesená",J395,0)</f>
        <v>0</v>
      </c>
      <c r="BH395" s="218">
        <f>IF(N395="sníž. přenesená",J395,0)</f>
        <v>0</v>
      </c>
      <c r="BI395" s="218">
        <f>IF(N395="nulová",J395,0)</f>
        <v>0</v>
      </c>
      <c r="BJ395" s="19" t="s">
        <v>83</v>
      </c>
      <c r="BK395" s="218">
        <f>ROUND(I395*H395,2)</f>
        <v>0</v>
      </c>
      <c r="BL395" s="19" t="s">
        <v>133</v>
      </c>
      <c r="BM395" s="217" t="s">
        <v>424</v>
      </c>
    </row>
    <row r="396" s="2" customFormat="1">
      <c r="A396" s="40"/>
      <c r="B396" s="41"/>
      <c r="C396" s="42"/>
      <c r="D396" s="219" t="s">
        <v>135</v>
      </c>
      <c r="E396" s="42"/>
      <c r="F396" s="220" t="s">
        <v>425</v>
      </c>
      <c r="G396" s="42"/>
      <c r="H396" s="42"/>
      <c r="I396" s="221"/>
      <c r="J396" s="42"/>
      <c r="K396" s="42"/>
      <c r="L396" s="46"/>
      <c r="M396" s="222"/>
      <c r="N396" s="223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135</v>
      </c>
      <c r="AU396" s="19" t="s">
        <v>156</v>
      </c>
    </row>
    <row r="397" s="2" customFormat="1">
      <c r="A397" s="40"/>
      <c r="B397" s="41"/>
      <c r="C397" s="42"/>
      <c r="D397" s="226" t="s">
        <v>398</v>
      </c>
      <c r="E397" s="42"/>
      <c r="F397" s="267" t="s">
        <v>426</v>
      </c>
      <c r="G397" s="42"/>
      <c r="H397" s="42"/>
      <c r="I397" s="221"/>
      <c r="J397" s="42"/>
      <c r="K397" s="42"/>
      <c r="L397" s="46"/>
      <c r="M397" s="222"/>
      <c r="N397" s="223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398</v>
      </c>
      <c r="AU397" s="19" t="s">
        <v>156</v>
      </c>
    </row>
    <row r="398" s="2" customFormat="1" ht="44.25" customHeight="1">
      <c r="A398" s="40"/>
      <c r="B398" s="41"/>
      <c r="C398" s="206" t="s">
        <v>427</v>
      </c>
      <c r="D398" s="206" t="s">
        <v>128</v>
      </c>
      <c r="E398" s="207" t="s">
        <v>428</v>
      </c>
      <c r="F398" s="208" t="s">
        <v>429</v>
      </c>
      <c r="G398" s="209" t="s">
        <v>131</v>
      </c>
      <c r="H398" s="210">
        <v>1420</v>
      </c>
      <c r="I398" s="211"/>
      <c r="J398" s="212">
        <f>ROUND(I398*H398,2)</f>
        <v>0</v>
      </c>
      <c r="K398" s="208" t="s">
        <v>132</v>
      </c>
      <c r="L398" s="46"/>
      <c r="M398" s="213" t="s">
        <v>19</v>
      </c>
      <c r="N398" s="214" t="s">
        <v>46</v>
      </c>
      <c r="O398" s="86"/>
      <c r="P398" s="215">
        <f>O398*H398</f>
        <v>0</v>
      </c>
      <c r="Q398" s="215">
        <v>0</v>
      </c>
      <c r="R398" s="215">
        <f>Q398*H398</f>
        <v>0</v>
      </c>
      <c r="S398" s="215">
        <v>0</v>
      </c>
      <c r="T398" s="216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17" t="s">
        <v>133</v>
      </c>
      <c r="AT398" s="217" t="s">
        <v>128</v>
      </c>
      <c r="AU398" s="217" t="s">
        <v>156</v>
      </c>
      <c r="AY398" s="19" t="s">
        <v>125</v>
      </c>
      <c r="BE398" s="218">
        <f>IF(N398="základní",J398,0)</f>
        <v>0</v>
      </c>
      <c r="BF398" s="218">
        <f>IF(N398="snížená",J398,0)</f>
        <v>0</v>
      </c>
      <c r="BG398" s="218">
        <f>IF(N398="zákl. přenesená",J398,0)</f>
        <v>0</v>
      </c>
      <c r="BH398" s="218">
        <f>IF(N398="sníž. přenesená",J398,0)</f>
        <v>0</v>
      </c>
      <c r="BI398" s="218">
        <f>IF(N398="nulová",J398,0)</f>
        <v>0</v>
      </c>
      <c r="BJ398" s="19" t="s">
        <v>83</v>
      </c>
      <c r="BK398" s="218">
        <f>ROUND(I398*H398,2)</f>
        <v>0</v>
      </c>
      <c r="BL398" s="19" t="s">
        <v>133</v>
      </c>
      <c r="BM398" s="217" t="s">
        <v>430</v>
      </c>
    </row>
    <row r="399" s="2" customFormat="1">
      <c r="A399" s="40"/>
      <c r="B399" s="41"/>
      <c r="C399" s="42"/>
      <c r="D399" s="219" t="s">
        <v>135</v>
      </c>
      <c r="E399" s="42"/>
      <c r="F399" s="220" t="s">
        <v>431</v>
      </c>
      <c r="G399" s="42"/>
      <c r="H399" s="42"/>
      <c r="I399" s="221"/>
      <c r="J399" s="42"/>
      <c r="K399" s="42"/>
      <c r="L399" s="46"/>
      <c r="M399" s="222"/>
      <c r="N399" s="223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135</v>
      </c>
      <c r="AU399" s="19" t="s">
        <v>156</v>
      </c>
    </row>
    <row r="400" s="2" customFormat="1">
      <c r="A400" s="40"/>
      <c r="B400" s="41"/>
      <c r="C400" s="42"/>
      <c r="D400" s="226" t="s">
        <v>398</v>
      </c>
      <c r="E400" s="42"/>
      <c r="F400" s="267" t="s">
        <v>426</v>
      </c>
      <c r="G400" s="42"/>
      <c r="H400" s="42"/>
      <c r="I400" s="221"/>
      <c r="J400" s="42"/>
      <c r="K400" s="42"/>
      <c r="L400" s="46"/>
      <c r="M400" s="222"/>
      <c r="N400" s="223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398</v>
      </c>
      <c r="AU400" s="19" t="s">
        <v>156</v>
      </c>
    </row>
    <row r="401" s="12" customFormat="1" ht="20.88" customHeight="1">
      <c r="A401" s="12"/>
      <c r="B401" s="190"/>
      <c r="C401" s="191"/>
      <c r="D401" s="192" t="s">
        <v>74</v>
      </c>
      <c r="E401" s="204" t="s">
        <v>432</v>
      </c>
      <c r="F401" s="204" t="s">
        <v>433</v>
      </c>
      <c r="G401" s="191"/>
      <c r="H401" s="191"/>
      <c r="I401" s="194"/>
      <c r="J401" s="205">
        <f>BK401</f>
        <v>0</v>
      </c>
      <c r="K401" s="191"/>
      <c r="L401" s="196"/>
      <c r="M401" s="197"/>
      <c r="N401" s="198"/>
      <c r="O401" s="198"/>
      <c r="P401" s="199">
        <f>SUM(P402:P410)</f>
        <v>0</v>
      </c>
      <c r="Q401" s="198"/>
      <c r="R401" s="199">
        <f>SUM(R402:R410)</f>
        <v>0</v>
      </c>
      <c r="S401" s="198"/>
      <c r="T401" s="200">
        <f>SUM(T402:T410)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01" t="s">
        <v>83</v>
      </c>
      <c r="AT401" s="202" t="s">
        <v>74</v>
      </c>
      <c r="AU401" s="202" t="s">
        <v>85</v>
      </c>
      <c r="AY401" s="201" t="s">
        <v>125</v>
      </c>
      <c r="BK401" s="203">
        <f>SUM(BK402:BK410)</f>
        <v>0</v>
      </c>
    </row>
    <row r="402" s="2" customFormat="1" ht="24.15" customHeight="1">
      <c r="A402" s="40"/>
      <c r="B402" s="41"/>
      <c r="C402" s="206" t="s">
        <v>434</v>
      </c>
      <c r="D402" s="206" t="s">
        <v>128</v>
      </c>
      <c r="E402" s="207" t="s">
        <v>435</v>
      </c>
      <c r="F402" s="208" t="s">
        <v>436</v>
      </c>
      <c r="G402" s="209" t="s">
        <v>131</v>
      </c>
      <c r="H402" s="210">
        <v>853.04899999999998</v>
      </c>
      <c r="I402" s="211"/>
      <c r="J402" s="212">
        <f>ROUND(I402*H402,2)</f>
        <v>0</v>
      </c>
      <c r="K402" s="208" t="s">
        <v>132</v>
      </c>
      <c r="L402" s="46"/>
      <c r="M402" s="213" t="s">
        <v>19</v>
      </c>
      <c r="N402" s="214" t="s">
        <v>46</v>
      </c>
      <c r="O402" s="86"/>
      <c r="P402" s="215">
        <f>O402*H402</f>
        <v>0</v>
      </c>
      <c r="Q402" s="215">
        <v>0</v>
      </c>
      <c r="R402" s="215">
        <f>Q402*H402</f>
        <v>0</v>
      </c>
      <c r="S402" s="215">
        <v>0</v>
      </c>
      <c r="T402" s="216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17" t="s">
        <v>133</v>
      </c>
      <c r="AT402" s="217" t="s">
        <v>128</v>
      </c>
      <c r="AU402" s="217" t="s">
        <v>156</v>
      </c>
      <c r="AY402" s="19" t="s">
        <v>125</v>
      </c>
      <c r="BE402" s="218">
        <f>IF(N402="základní",J402,0)</f>
        <v>0</v>
      </c>
      <c r="BF402" s="218">
        <f>IF(N402="snížená",J402,0)</f>
        <v>0</v>
      </c>
      <c r="BG402" s="218">
        <f>IF(N402="zákl. přenesená",J402,0)</f>
        <v>0</v>
      </c>
      <c r="BH402" s="218">
        <f>IF(N402="sníž. přenesená",J402,0)</f>
        <v>0</v>
      </c>
      <c r="BI402" s="218">
        <f>IF(N402="nulová",J402,0)</f>
        <v>0</v>
      </c>
      <c r="BJ402" s="19" t="s">
        <v>83</v>
      </c>
      <c r="BK402" s="218">
        <f>ROUND(I402*H402,2)</f>
        <v>0</v>
      </c>
      <c r="BL402" s="19" t="s">
        <v>133</v>
      </c>
      <c r="BM402" s="217" t="s">
        <v>437</v>
      </c>
    </row>
    <row r="403" s="2" customFormat="1">
      <c r="A403" s="40"/>
      <c r="B403" s="41"/>
      <c r="C403" s="42"/>
      <c r="D403" s="219" t="s">
        <v>135</v>
      </c>
      <c r="E403" s="42"/>
      <c r="F403" s="220" t="s">
        <v>438</v>
      </c>
      <c r="G403" s="42"/>
      <c r="H403" s="42"/>
      <c r="I403" s="221"/>
      <c r="J403" s="42"/>
      <c r="K403" s="42"/>
      <c r="L403" s="46"/>
      <c r="M403" s="222"/>
      <c r="N403" s="223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135</v>
      </c>
      <c r="AU403" s="19" t="s">
        <v>156</v>
      </c>
    </row>
    <row r="404" s="13" customFormat="1">
      <c r="A404" s="13"/>
      <c r="B404" s="224"/>
      <c r="C404" s="225"/>
      <c r="D404" s="226" t="s">
        <v>137</v>
      </c>
      <c r="E404" s="227" t="s">
        <v>19</v>
      </c>
      <c r="F404" s="228" t="s">
        <v>176</v>
      </c>
      <c r="G404" s="225"/>
      <c r="H404" s="227" t="s">
        <v>19</v>
      </c>
      <c r="I404" s="229"/>
      <c r="J404" s="225"/>
      <c r="K404" s="225"/>
      <c r="L404" s="230"/>
      <c r="M404" s="231"/>
      <c r="N404" s="232"/>
      <c r="O404" s="232"/>
      <c r="P404" s="232"/>
      <c r="Q404" s="232"/>
      <c r="R404" s="232"/>
      <c r="S404" s="232"/>
      <c r="T404" s="23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4" t="s">
        <v>137</v>
      </c>
      <c r="AU404" s="234" t="s">
        <v>156</v>
      </c>
      <c r="AV404" s="13" t="s">
        <v>83</v>
      </c>
      <c r="AW404" s="13" t="s">
        <v>36</v>
      </c>
      <c r="AX404" s="13" t="s">
        <v>75</v>
      </c>
      <c r="AY404" s="234" t="s">
        <v>125</v>
      </c>
    </row>
    <row r="405" s="14" customFormat="1">
      <c r="A405" s="14"/>
      <c r="B405" s="235"/>
      <c r="C405" s="236"/>
      <c r="D405" s="226" t="s">
        <v>137</v>
      </c>
      <c r="E405" s="237" t="s">
        <v>19</v>
      </c>
      <c r="F405" s="238" t="s">
        <v>177</v>
      </c>
      <c r="G405" s="236"/>
      <c r="H405" s="239">
        <v>773.30799999999999</v>
      </c>
      <c r="I405" s="240"/>
      <c r="J405" s="236"/>
      <c r="K405" s="236"/>
      <c r="L405" s="241"/>
      <c r="M405" s="242"/>
      <c r="N405" s="243"/>
      <c r="O405" s="243"/>
      <c r="P405" s="243"/>
      <c r="Q405" s="243"/>
      <c r="R405" s="243"/>
      <c r="S405" s="243"/>
      <c r="T405" s="24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5" t="s">
        <v>137</v>
      </c>
      <c r="AU405" s="245" t="s">
        <v>156</v>
      </c>
      <c r="AV405" s="14" t="s">
        <v>85</v>
      </c>
      <c r="AW405" s="14" t="s">
        <v>36</v>
      </c>
      <c r="AX405" s="14" t="s">
        <v>75</v>
      </c>
      <c r="AY405" s="245" t="s">
        <v>125</v>
      </c>
    </row>
    <row r="406" s="13" customFormat="1">
      <c r="A406" s="13"/>
      <c r="B406" s="224"/>
      <c r="C406" s="225"/>
      <c r="D406" s="226" t="s">
        <v>137</v>
      </c>
      <c r="E406" s="227" t="s">
        <v>19</v>
      </c>
      <c r="F406" s="228" t="s">
        <v>178</v>
      </c>
      <c r="G406" s="225"/>
      <c r="H406" s="227" t="s">
        <v>19</v>
      </c>
      <c r="I406" s="229"/>
      <c r="J406" s="225"/>
      <c r="K406" s="225"/>
      <c r="L406" s="230"/>
      <c r="M406" s="231"/>
      <c r="N406" s="232"/>
      <c r="O406" s="232"/>
      <c r="P406" s="232"/>
      <c r="Q406" s="232"/>
      <c r="R406" s="232"/>
      <c r="S406" s="232"/>
      <c r="T406" s="23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4" t="s">
        <v>137</v>
      </c>
      <c r="AU406" s="234" t="s">
        <v>156</v>
      </c>
      <c r="AV406" s="13" t="s">
        <v>83</v>
      </c>
      <c r="AW406" s="13" t="s">
        <v>36</v>
      </c>
      <c r="AX406" s="13" t="s">
        <v>75</v>
      </c>
      <c r="AY406" s="234" t="s">
        <v>125</v>
      </c>
    </row>
    <row r="407" s="14" customFormat="1">
      <c r="A407" s="14"/>
      <c r="B407" s="235"/>
      <c r="C407" s="236"/>
      <c r="D407" s="226" t="s">
        <v>137</v>
      </c>
      <c r="E407" s="237" t="s">
        <v>19</v>
      </c>
      <c r="F407" s="238" t="s">
        <v>179</v>
      </c>
      <c r="G407" s="236"/>
      <c r="H407" s="239">
        <v>74.131</v>
      </c>
      <c r="I407" s="240"/>
      <c r="J407" s="236"/>
      <c r="K407" s="236"/>
      <c r="L407" s="241"/>
      <c r="M407" s="242"/>
      <c r="N407" s="243"/>
      <c r="O407" s="243"/>
      <c r="P407" s="243"/>
      <c r="Q407" s="243"/>
      <c r="R407" s="243"/>
      <c r="S407" s="243"/>
      <c r="T407" s="24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5" t="s">
        <v>137</v>
      </c>
      <c r="AU407" s="245" t="s">
        <v>156</v>
      </c>
      <c r="AV407" s="14" t="s">
        <v>85</v>
      </c>
      <c r="AW407" s="14" t="s">
        <v>36</v>
      </c>
      <c r="AX407" s="14" t="s">
        <v>75</v>
      </c>
      <c r="AY407" s="245" t="s">
        <v>125</v>
      </c>
    </row>
    <row r="408" s="13" customFormat="1">
      <c r="A408" s="13"/>
      <c r="B408" s="224"/>
      <c r="C408" s="225"/>
      <c r="D408" s="226" t="s">
        <v>137</v>
      </c>
      <c r="E408" s="227" t="s">
        <v>19</v>
      </c>
      <c r="F408" s="228" t="s">
        <v>180</v>
      </c>
      <c r="G408" s="225"/>
      <c r="H408" s="227" t="s">
        <v>19</v>
      </c>
      <c r="I408" s="229"/>
      <c r="J408" s="225"/>
      <c r="K408" s="225"/>
      <c r="L408" s="230"/>
      <c r="M408" s="231"/>
      <c r="N408" s="232"/>
      <c r="O408" s="232"/>
      <c r="P408" s="232"/>
      <c r="Q408" s="232"/>
      <c r="R408" s="232"/>
      <c r="S408" s="232"/>
      <c r="T408" s="23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4" t="s">
        <v>137</v>
      </c>
      <c r="AU408" s="234" t="s">
        <v>156</v>
      </c>
      <c r="AV408" s="13" t="s">
        <v>83</v>
      </c>
      <c r="AW408" s="13" t="s">
        <v>36</v>
      </c>
      <c r="AX408" s="13" t="s">
        <v>75</v>
      </c>
      <c r="AY408" s="234" t="s">
        <v>125</v>
      </c>
    </row>
    <row r="409" s="14" customFormat="1">
      <c r="A409" s="14"/>
      <c r="B409" s="235"/>
      <c r="C409" s="236"/>
      <c r="D409" s="226" t="s">
        <v>137</v>
      </c>
      <c r="E409" s="237" t="s">
        <v>19</v>
      </c>
      <c r="F409" s="238" t="s">
        <v>181</v>
      </c>
      <c r="G409" s="236"/>
      <c r="H409" s="239">
        <v>5.6100000000000003</v>
      </c>
      <c r="I409" s="240"/>
      <c r="J409" s="236"/>
      <c r="K409" s="236"/>
      <c r="L409" s="241"/>
      <c r="M409" s="242"/>
      <c r="N409" s="243"/>
      <c r="O409" s="243"/>
      <c r="P409" s="243"/>
      <c r="Q409" s="243"/>
      <c r="R409" s="243"/>
      <c r="S409" s="243"/>
      <c r="T409" s="24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5" t="s">
        <v>137</v>
      </c>
      <c r="AU409" s="245" t="s">
        <v>156</v>
      </c>
      <c r="AV409" s="14" t="s">
        <v>85</v>
      </c>
      <c r="AW409" s="14" t="s">
        <v>36</v>
      </c>
      <c r="AX409" s="14" t="s">
        <v>75</v>
      </c>
      <c r="AY409" s="245" t="s">
        <v>125</v>
      </c>
    </row>
    <row r="410" s="15" customFormat="1">
      <c r="A410" s="15"/>
      <c r="B410" s="246"/>
      <c r="C410" s="247"/>
      <c r="D410" s="226" t="s">
        <v>137</v>
      </c>
      <c r="E410" s="248" t="s">
        <v>19</v>
      </c>
      <c r="F410" s="249" t="s">
        <v>144</v>
      </c>
      <c r="G410" s="247"/>
      <c r="H410" s="250">
        <v>853.04899999999998</v>
      </c>
      <c r="I410" s="251"/>
      <c r="J410" s="247"/>
      <c r="K410" s="247"/>
      <c r="L410" s="252"/>
      <c r="M410" s="253"/>
      <c r="N410" s="254"/>
      <c r="O410" s="254"/>
      <c r="P410" s="254"/>
      <c r="Q410" s="254"/>
      <c r="R410" s="254"/>
      <c r="S410" s="254"/>
      <c r="T410" s="25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56" t="s">
        <v>137</v>
      </c>
      <c r="AU410" s="256" t="s">
        <v>156</v>
      </c>
      <c r="AV410" s="15" t="s">
        <v>133</v>
      </c>
      <c r="AW410" s="15" t="s">
        <v>36</v>
      </c>
      <c r="AX410" s="15" t="s">
        <v>83</v>
      </c>
      <c r="AY410" s="256" t="s">
        <v>125</v>
      </c>
    </row>
    <row r="411" s="12" customFormat="1" ht="20.88" customHeight="1">
      <c r="A411" s="12"/>
      <c r="B411" s="190"/>
      <c r="C411" s="191"/>
      <c r="D411" s="192" t="s">
        <v>74</v>
      </c>
      <c r="E411" s="204" t="s">
        <v>439</v>
      </c>
      <c r="F411" s="204" t="s">
        <v>440</v>
      </c>
      <c r="G411" s="191"/>
      <c r="H411" s="191"/>
      <c r="I411" s="194"/>
      <c r="J411" s="205">
        <f>BK411</f>
        <v>0</v>
      </c>
      <c r="K411" s="191"/>
      <c r="L411" s="196"/>
      <c r="M411" s="197"/>
      <c r="N411" s="198"/>
      <c r="O411" s="198"/>
      <c r="P411" s="199">
        <f>SUM(P412:P419)</f>
        <v>0</v>
      </c>
      <c r="Q411" s="198"/>
      <c r="R411" s="199">
        <f>SUM(R412:R419)</f>
        <v>0</v>
      </c>
      <c r="S411" s="198"/>
      <c r="T411" s="200">
        <f>SUM(T412:T419)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201" t="s">
        <v>83</v>
      </c>
      <c r="AT411" s="202" t="s">
        <v>74</v>
      </c>
      <c r="AU411" s="202" t="s">
        <v>85</v>
      </c>
      <c r="AY411" s="201" t="s">
        <v>125</v>
      </c>
      <c r="BK411" s="203">
        <f>SUM(BK412:BK419)</f>
        <v>0</v>
      </c>
    </row>
    <row r="412" s="2" customFormat="1" ht="37.8" customHeight="1">
      <c r="A412" s="40"/>
      <c r="B412" s="41"/>
      <c r="C412" s="206" t="s">
        <v>441</v>
      </c>
      <c r="D412" s="206" t="s">
        <v>128</v>
      </c>
      <c r="E412" s="207" t="s">
        <v>442</v>
      </c>
      <c r="F412" s="208" t="s">
        <v>443</v>
      </c>
      <c r="G412" s="209" t="s">
        <v>131</v>
      </c>
      <c r="H412" s="210">
        <v>853.04899999999998</v>
      </c>
      <c r="I412" s="211"/>
      <c r="J412" s="212">
        <f>ROUND(I412*H412,2)</f>
        <v>0</v>
      </c>
      <c r="K412" s="208" t="s">
        <v>19</v>
      </c>
      <c r="L412" s="46"/>
      <c r="M412" s="213" t="s">
        <v>19</v>
      </c>
      <c r="N412" s="214" t="s">
        <v>46</v>
      </c>
      <c r="O412" s="86"/>
      <c r="P412" s="215">
        <f>O412*H412</f>
        <v>0</v>
      </c>
      <c r="Q412" s="215">
        <v>0</v>
      </c>
      <c r="R412" s="215">
        <f>Q412*H412</f>
        <v>0</v>
      </c>
      <c r="S412" s="215">
        <v>0</v>
      </c>
      <c r="T412" s="216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17" t="s">
        <v>133</v>
      </c>
      <c r="AT412" s="217" t="s">
        <v>128</v>
      </c>
      <c r="AU412" s="217" t="s">
        <v>156</v>
      </c>
      <c r="AY412" s="19" t="s">
        <v>125</v>
      </c>
      <c r="BE412" s="218">
        <f>IF(N412="základní",J412,0)</f>
        <v>0</v>
      </c>
      <c r="BF412" s="218">
        <f>IF(N412="snížená",J412,0)</f>
        <v>0</v>
      </c>
      <c r="BG412" s="218">
        <f>IF(N412="zákl. přenesená",J412,0)</f>
        <v>0</v>
      </c>
      <c r="BH412" s="218">
        <f>IF(N412="sníž. přenesená",J412,0)</f>
        <v>0</v>
      </c>
      <c r="BI412" s="218">
        <f>IF(N412="nulová",J412,0)</f>
        <v>0</v>
      </c>
      <c r="BJ412" s="19" t="s">
        <v>83</v>
      </c>
      <c r="BK412" s="218">
        <f>ROUND(I412*H412,2)</f>
        <v>0</v>
      </c>
      <c r="BL412" s="19" t="s">
        <v>133</v>
      </c>
      <c r="BM412" s="217" t="s">
        <v>444</v>
      </c>
    </row>
    <row r="413" s="13" customFormat="1">
      <c r="A413" s="13"/>
      <c r="B413" s="224"/>
      <c r="C413" s="225"/>
      <c r="D413" s="226" t="s">
        <v>137</v>
      </c>
      <c r="E413" s="227" t="s">
        <v>19</v>
      </c>
      <c r="F413" s="228" t="s">
        <v>176</v>
      </c>
      <c r="G413" s="225"/>
      <c r="H413" s="227" t="s">
        <v>19</v>
      </c>
      <c r="I413" s="229"/>
      <c r="J413" s="225"/>
      <c r="K413" s="225"/>
      <c r="L413" s="230"/>
      <c r="M413" s="231"/>
      <c r="N413" s="232"/>
      <c r="O413" s="232"/>
      <c r="P413" s="232"/>
      <c r="Q413" s="232"/>
      <c r="R413" s="232"/>
      <c r="S413" s="232"/>
      <c r="T413" s="23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4" t="s">
        <v>137</v>
      </c>
      <c r="AU413" s="234" t="s">
        <v>156</v>
      </c>
      <c r="AV413" s="13" t="s">
        <v>83</v>
      </c>
      <c r="AW413" s="13" t="s">
        <v>36</v>
      </c>
      <c r="AX413" s="13" t="s">
        <v>75</v>
      </c>
      <c r="AY413" s="234" t="s">
        <v>125</v>
      </c>
    </row>
    <row r="414" s="14" customFormat="1">
      <c r="A414" s="14"/>
      <c r="B414" s="235"/>
      <c r="C414" s="236"/>
      <c r="D414" s="226" t="s">
        <v>137</v>
      </c>
      <c r="E414" s="237" t="s">
        <v>19</v>
      </c>
      <c r="F414" s="238" t="s">
        <v>177</v>
      </c>
      <c r="G414" s="236"/>
      <c r="H414" s="239">
        <v>773.30799999999999</v>
      </c>
      <c r="I414" s="240"/>
      <c r="J414" s="236"/>
      <c r="K414" s="236"/>
      <c r="L414" s="241"/>
      <c r="M414" s="242"/>
      <c r="N414" s="243"/>
      <c r="O414" s="243"/>
      <c r="P414" s="243"/>
      <c r="Q414" s="243"/>
      <c r="R414" s="243"/>
      <c r="S414" s="243"/>
      <c r="T414" s="24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5" t="s">
        <v>137</v>
      </c>
      <c r="AU414" s="245" t="s">
        <v>156</v>
      </c>
      <c r="AV414" s="14" t="s">
        <v>85</v>
      </c>
      <c r="AW414" s="14" t="s">
        <v>36</v>
      </c>
      <c r="AX414" s="14" t="s">
        <v>75</v>
      </c>
      <c r="AY414" s="245" t="s">
        <v>125</v>
      </c>
    </row>
    <row r="415" s="13" customFormat="1">
      <c r="A415" s="13"/>
      <c r="B415" s="224"/>
      <c r="C415" s="225"/>
      <c r="D415" s="226" t="s">
        <v>137</v>
      </c>
      <c r="E415" s="227" t="s">
        <v>19</v>
      </c>
      <c r="F415" s="228" t="s">
        <v>178</v>
      </c>
      <c r="G415" s="225"/>
      <c r="H415" s="227" t="s">
        <v>19</v>
      </c>
      <c r="I415" s="229"/>
      <c r="J415" s="225"/>
      <c r="K415" s="225"/>
      <c r="L415" s="230"/>
      <c r="M415" s="231"/>
      <c r="N415" s="232"/>
      <c r="O415" s="232"/>
      <c r="P415" s="232"/>
      <c r="Q415" s="232"/>
      <c r="R415" s="232"/>
      <c r="S415" s="232"/>
      <c r="T415" s="23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4" t="s">
        <v>137</v>
      </c>
      <c r="AU415" s="234" t="s">
        <v>156</v>
      </c>
      <c r="AV415" s="13" t="s">
        <v>83</v>
      </c>
      <c r="AW415" s="13" t="s">
        <v>36</v>
      </c>
      <c r="AX415" s="13" t="s">
        <v>75</v>
      </c>
      <c r="AY415" s="234" t="s">
        <v>125</v>
      </c>
    </row>
    <row r="416" s="14" customFormat="1">
      <c r="A416" s="14"/>
      <c r="B416" s="235"/>
      <c r="C416" s="236"/>
      <c r="D416" s="226" t="s">
        <v>137</v>
      </c>
      <c r="E416" s="237" t="s">
        <v>19</v>
      </c>
      <c r="F416" s="238" t="s">
        <v>179</v>
      </c>
      <c r="G416" s="236"/>
      <c r="H416" s="239">
        <v>74.131</v>
      </c>
      <c r="I416" s="240"/>
      <c r="J416" s="236"/>
      <c r="K416" s="236"/>
      <c r="L416" s="241"/>
      <c r="M416" s="242"/>
      <c r="N416" s="243"/>
      <c r="O416" s="243"/>
      <c r="P416" s="243"/>
      <c r="Q416" s="243"/>
      <c r="R416" s="243"/>
      <c r="S416" s="243"/>
      <c r="T416" s="24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5" t="s">
        <v>137</v>
      </c>
      <c r="AU416" s="245" t="s">
        <v>156</v>
      </c>
      <c r="AV416" s="14" t="s">
        <v>85</v>
      </c>
      <c r="AW416" s="14" t="s">
        <v>36</v>
      </c>
      <c r="AX416" s="14" t="s">
        <v>75</v>
      </c>
      <c r="AY416" s="245" t="s">
        <v>125</v>
      </c>
    </row>
    <row r="417" s="13" customFormat="1">
      <c r="A417" s="13"/>
      <c r="B417" s="224"/>
      <c r="C417" s="225"/>
      <c r="D417" s="226" t="s">
        <v>137</v>
      </c>
      <c r="E417" s="227" t="s">
        <v>19</v>
      </c>
      <c r="F417" s="228" t="s">
        <v>180</v>
      </c>
      <c r="G417" s="225"/>
      <c r="H417" s="227" t="s">
        <v>19</v>
      </c>
      <c r="I417" s="229"/>
      <c r="J417" s="225"/>
      <c r="K417" s="225"/>
      <c r="L417" s="230"/>
      <c r="M417" s="231"/>
      <c r="N417" s="232"/>
      <c r="O417" s="232"/>
      <c r="P417" s="232"/>
      <c r="Q417" s="232"/>
      <c r="R417" s="232"/>
      <c r="S417" s="232"/>
      <c r="T417" s="23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4" t="s">
        <v>137</v>
      </c>
      <c r="AU417" s="234" t="s">
        <v>156</v>
      </c>
      <c r="AV417" s="13" t="s">
        <v>83</v>
      </c>
      <c r="AW417" s="13" t="s">
        <v>36</v>
      </c>
      <c r="AX417" s="13" t="s">
        <v>75</v>
      </c>
      <c r="AY417" s="234" t="s">
        <v>125</v>
      </c>
    </row>
    <row r="418" s="14" customFormat="1">
      <c r="A418" s="14"/>
      <c r="B418" s="235"/>
      <c r="C418" s="236"/>
      <c r="D418" s="226" t="s">
        <v>137</v>
      </c>
      <c r="E418" s="237" t="s">
        <v>19</v>
      </c>
      <c r="F418" s="238" t="s">
        <v>181</v>
      </c>
      <c r="G418" s="236"/>
      <c r="H418" s="239">
        <v>5.6100000000000003</v>
      </c>
      <c r="I418" s="240"/>
      <c r="J418" s="236"/>
      <c r="K418" s="236"/>
      <c r="L418" s="241"/>
      <c r="M418" s="242"/>
      <c r="N418" s="243"/>
      <c r="O418" s="243"/>
      <c r="P418" s="243"/>
      <c r="Q418" s="243"/>
      <c r="R418" s="243"/>
      <c r="S418" s="243"/>
      <c r="T418" s="24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5" t="s">
        <v>137</v>
      </c>
      <c r="AU418" s="245" t="s">
        <v>156</v>
      </c>
      <c r="AV418" s="14" t="s">
        <v>85</v>
      </c>
      <c r="AW418" s="14" t="s">
        <v>36</v>
      </c>
      <c r="AX418" s="14" t="s">
        <v>75</v>
      </c>
      <c r="AY418" s="245" t="s">
        <v>125</v>
      </c>
    </row>
    <row r="419" s="15" customFormat="1">
      <c r="A419" s="15"/>
      <c r="B419" s="246"/>
      <c r="C419" s="247"/>
      <c r="D419" s="226" t="s">
        <v>137</v>
      </c>
      <c r="E419" s="248" t="s">
        <v>19</v>
      </c>
      <c r="F419" s="249" t="s">
        <v>144</v>
      </c>
      <c r="G419" s="247"/>
      <c r="H419" s="250">
        <v>853.04899999999998</v>
      </c>
      <c r="I419" s="251"/>
      <c r="J419" s="247"/>
      <c r="K419" s="247"/>
      <c r="L419" s="252"/>
      <c r="M419" s="253"/>
      <c r="N419" s="254"/>
      <c r="O419" s="254"/>
      <c r="P419" s="254"/>
      <c r="Q419" s="254"/>
      <c r="R419" s="254"/>
      <c r="S419" s="254"/>
      <c r="T419" s="25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56" t="s">
        <v>137</v>
      </c>
      <c r="AU419" s="256" t="s">
        <v>156</v>
      </c>
      <c r="AV419" s="15" t="s">
        <v>133</v>
      </c>
      <c r="AW419" s="15" t="s">
        <v>36</v>
      </c>
      <c r="AX419" s="15" t="s">
        <v>83</v>
      </c>
      <c r="AY419" s="256" t="s">
        <v>125</v>
      </c>
    </row>
    <row r="420" s="12" customFormat="1" ht="22.8" customHeight="1">
      <c r="A420" s="12"/>
      <c r="B420" s="190"/>
      <c r="C420" s="191"/>
      <c r="D420" s="192" t="s">
        <v>74</v>
      </c>
      <c r="E420" s="204" t="s">
        <v>445</v>
      </c>
      <c r="F420" s="204" t="s">
        <v>446</v>
      </c>
      <c r="G420" s="191"/>
      <c r="H420" s="191"/>
      <c r="I420" s="194"/>
      <c r="J420" s="205">
        <f>BK420</f>
        <v>0</v>
      </c>
      <c r="K420" s="191"/>
      <c r="L420" s="196"/>
      <c r="M420" s="197"/>
      <c r="N420" s="198"/>
      <c r="O420" s="198"/>
      <c r="P420" s="199">
        <f>SUM(P421:P430)</f>
        <v>0</v>
      </c>
      <c r="Q420" s="198"/>
      <c r="R420" s="199">
        <f>SUM(R421:R430)</f>
        <v>0</v>
      </c>
      <c r="S420" s="198"/>
      <c r="T420" s="200">
        <f>SUM(T421:T430)</f>
        <v>0</v>
      </c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R420" s="201" t="s">
        <v>83</v>
      </c>
      <c r="AT420" s="202" t="s">
        <v>74</v>
      </c>
      <c r="AU420" s="202" t="s">
        <v>83</v>
      </c>
      <c r="AY420" s="201" t="s">
        <v>125</v>
      </c>
      <c r="BK420" s="203">
        <f>SUM(BK421:BK430)</f>
        <v>0</v>
      </c>
    </row>
    <row r="421" s="2" customFormat="1" ht="44.25" customHeight="1">
      <c r="A421" s="40"/>
      <c r="B421" s="41"/>
      <c r="C421" s="206" t="s">
        <v>447</v>
      </c>
      <c r="D421" s="206" t="s">
        <v>128</v>
      </c>
      <c r="E421" s="207" t="s">
        <v>448</v>
      </c>
      <c r="F421" s="208" t="s">
        <v>449</v>
      </c>
      <c r="G421" s="209" t="s">
        <v>450</v>
      </c>
      <c r="H421" s="210">
        <v>0.41999999999999998</v>
      </c>
      <c r="I421" s="211"/>
      <c r="J421" s="212">
        <f>ROUND(I421*H421,2)</f>
        <v>0</v>
      </c>
      <c r="K421" s="208" t="s">
        <v>132</v>
      </c>
      <c r="L421" s="46"/>
      <c r="M421" s="213" t="s">
        <v>19</v>
      </c>
      <c r="N421" s="214" t="s">
        <v>46</v>
      </c>
      <c r="O421" s="86"/>
      <c r="P421" s="215">
        <f>O421*H421</f>
        <v>0</v>
      </c>
      <c r="Q421" s="215">
        <v>0</v>
      </c>
      <c r="R421" s="215">
        <f>Q421*H421</f>
        <v>0</v>
      </c>
      <c r="S421" s="215">
        <v>0</v>
      </c>
      <c r="T421" s="21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17" t="s">
        <v>133</v>
      </c>
      <c r="AT421" s="217" t="s">
        <v>128</v>
      </c>
      <c r="AU421" s="217" t="s">
        <v>85</v>
      </c>
      <c r="AY421" s="19" t="s">
        <v>125</v>
      </c>
      <c r="BE421" s="218">
        <f>IF(N421="základní",J421,0)</f>
        <v>0</v>
      </c>
      <c r="BF421" s="218">
        <f>IF(N421="snížená",J421,0)</f>
        <v>0</v>
      </c>
      <c r="BG421" s="218">
        <f>IF(N421="zákl. přenesená",J421,0)</f>
        <v>0</v>
      </c>
      <c r="BH421" s="218">
        <f>IF(N421="sníž. přenesená",J421,0)</f>
        <v>0</v>
      </c>
      <c r="BI421" s="218">
        <f>IF(N421="nulová",J421,0)</f>
        <v>0</v>
      </c>
      <c r="BJ421" s="19" t="s">
        <v>83</v>
      </c>
      <c r="BK421" s="218">
        <f>ROUND(I421*H421,2)</f>
        <v>0</v>
      </c>
      <c r="BL421" s="19" t="s">
        <v>133</v>
      </c>
      <c r="BM421" s="217" t="s">
        <v>451</v>
      </c>
    </row>
    <row r="422" s="2" customFormat="1">
      <c r="A422" s="40"/>
      <c r="B422" s="41"/>
      <c r="C422" s="42"/>
      <c r="D422" s="219" t="s">
        <v>135</v>
      </c>
      <c r="E422" s="42"/>
      <c r="F422" s="220" t="s">
        <v>452</v>
      </c>
      <c r="G422" s="42"/>
      <c r="H422" s="42"/>
      <c r="I422" s="221"/>
      <c r="J422" s="42"/>
      <c r="K422" s="42"/>
      <c r="L422" s="46"/>
      <c r="M422" s="222"/>
      <c r="N422" s="223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135</v>
      </c>
      <c r="AU422" s="19" t="s">
        <v>85</v>
      </c>
    </row>
    <row r="423" s="2" customFormat="1" ht="33" customHeight="1">
      <c r="A423" s="40"/>
      <c r="B423" s="41"/>
      <c r="C423" s="206" t="s">
        <v>453</v>
      </c>
      <c r="D423" s="206" t="s">
        <v>128</v>
      </c>
      <c r="E423" s="207" t="s">
        <v>454</v>
      </c>
      <c r="F423" s="208" t="s">
        <v>455</v>
      </c>
      <c r="G423" s="209" t="s">
        <v>450</v>
      </c>
      <c r="H423" s="210">
        <v>0.41999999999999998</v>
      </c>
      <c r="I423" s="211"/>
      <c r="J423" s="212">
        <f>ROUND(I423*H423,2)</f>
        <v>0</v>
      </c>
      <c r="K423" s="208" t="s">
        <v>132</v>
      </c>
      <c r="L423" s="46"/>
      <c r="M423" s="213" t="s">
        <v>19</v>
      </c>
      <c r="N423" s="214" t="s">
        <v>46</v>
      </c>
      <c r="O423" s="86"/>
      <c r="P423" s="215">
        <f>O423*H423</f>
        <v>0</v>
      </c>
      <c r="Q423" s="215">
        <v>0</v>
      </c>
      <c r="R423" s="215">
        <f>Q423*H423</f>
        <v>0</v>
      </c>
      <c r="S423" s="215">
        <v>0</v>
      </c>
      <c r="T423" s="216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17" t="s">
        <v>133</v>
      </c>
      <c r="AT423" s="217" t="s">
        <v>128</v>
      </c>
      <c r="AU423" s="217" t="s">
        <v>85</v>
      </c>
      <c r="AY423" s="19" t="s">
        <v>125</v>
      </c>
      <c r="BE423" s="218">
        <f>IF(N423="základní",J423,0)</f>
        <v>0</v>
      </c>
      <c r="BF423" s="218">
        <f>IF(N423="snížená",J423,0)</f>
        <v>0</v>
      </c>
      <c r="BG423" s="218">
        <f>IF(N423="zákl. přenesená",J423,0)</f>
        <v>0</v>
      </c>
      <c r="BH423" s="218">
        <f>IF(N423="sníž. přenesená",J423,0)</f>
        <v>0</v>
      </c>
      <c r="BI423" s="218">
        <f>IF(N423="nulová",J423,0)</f>
        <v>0</v>
      </c>
      <c r="BJ423" s="19" t="s">
        <v>83</v>
      </c>
      <c r="BK423" s="218">
        <f>ROUND(I423*H423,2)</f>
        <v>0</v>
      </c>
      <c r="BL423" s="19" t="s">
        <v>133</v>
      </c>
      <c r="BM423" s="217" t="s">
        <v>456</v>
      </c>
    </row>
    <row r="424" s="2" customFormat="1">
      <c r="A424" s="40"/>
      <c r="B424" s="41"/>
      <c r="C424" s="42"/>
      <c r="D424" s="219" t="s">
        <v>135</v>
      </c>
      <c r="E424" s="42"/>
      <c r="F424" s="220" t="s">
        <v>457</v>
      </c>
      <c r="G424" s="42"/>
      <c r="H424" s="42"/>
      <c r="I424" s="221"/>
      <c r="J424" s="42"/>
      <c r="K424" s="42"/>
      <c r="L424" s="46"/>
      <c r="M424" s="222"/>
      <c r="N424" s="223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135</v>
      </c>
      <c r="AU424" s="19" t="s">
        <v>85</v>
      </c>
    </row>
    <row r="425" s="2" customFormat="1" ht="44.25" customHeight="1">
      <c r="A425" s="40"/>
      <c r="B425" s="41"/>
      <c r="C425" s="206" t="s">
        <v>458</v>
      </c>
      <c r="D425" s="206" t="s">
        <v>128</v>
      </c>
      <c r="E425" s="207" t="s">
        <v>459</v>
      </c>
      <c r="F425" s="208" t="s">
        <v>460</v>
      </c>
      <c r="G425" s="209" t="s">
        <v>450</v>
      </c>
      <c r="H425" s="210">
        <v>7.9800000000000004</v>
      </c>
      <c r="I425" s="211"/>
      <c r="J425" s="212">
        <f>ROUND(I425*H425,2)</f>
        <v>0</v>
      </c>
      <c r="K425" s="208" t="s">
        <v>132</v>
      </c>
      <c r="L425" s="46"/>
      <c r="M425" s="213" t="s">
        <v>19</v>
      </c>
      <c r="N425" s="214" t="s">
        <v>46</v>
      </c>
      <c r="O425" s="86"/>
      <c r="P425" s="215">
        <f>O425*H425</f>
        <v>0</v>
      </c>
      <c r="Q425" s="215">
        <v>0</v>
      </c>
      <c r="R425" s="215">
        <f>Q425*H425</f>
        <v>0</v>
      </c>
      <c r="S425" s="215">
        <v>0</v>
      </c>
      <c r="T425" s="216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17" t="s">
        <v>133</v>
      </c>
      <c r="AT425" s="217" t="s">
        <v>128</v>
      </c>
      <c r="AU425" s="217" t="s">
        <v>85</v>
      </c>
      <c r="AY425" s="19" t="s">
        <v>125</v>
      </c>
      <c r="BE425" s="218">
        <f>IF(N425="základní",J425,0)</f>
        <v>0</v>
      </c>
      <c r="BF425" s="218">
        <f>IF(N425="snížená",J425,0)</f>
        <v>0</v>
      </c>
      <c r="BG425" s="218">
        <f>IF(N425="zákl. přenesená",J425,0)</f>
        <v>0</v>
      </c>
      <c r="BH425" s="218">
        <f>IF(N425="sníž. přenesená",J425,0)</f>
        <v>0</v>
      </c>
      <c r="BI425" s="218">
        <f>IF(N425="nulová",J425,0)</f>
        <v>0</v>
      </c>
      <c r="BJ425" s="19" t="s">
        <v>83</v>
      </c>
      <c r="BK425" s="218">
        <f>ROUND(I425*H425,2)</f>
        <v>0</v>
      </c>
      <c r="BL425" s="19" t="s">
        <v>133</v>
      </c>
      <c r="BM425" s="217" t="s">
        <v>461</v>
      </c>
    </row>
    <row r="426" s="2" customFormat="1">
      <c r="A426" s="40"/>
      <c r="B426" s="41"/>
      <c r="C426" s="42"/>
      <c r="D426" s="219" t="s">
        <v>135</v>
      </c>
      <c r="E426" s="42"/>
      <c r="F426" s="220" t="s">
        <v>462</v>
      </c>
      <c r="G426" s="42"/>
      <c r="H426" s="42"/>
      <c r="I426" s="221"/>
      <c r="J426" s="42"/>
      <c r="K426" s="42"/>
      <c r="L426" s="46"/>
      <c r="M426" s="222"/>
      <c r="N426" s="223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135</v>
      </c>
      <c r="AU426" s="19" t="s">
        <v>85</v>
      </c>
    </row>
    <row r="427" s="2" customFormat="1">
      <c r="A427" s="40"/>
      <c r="B427" s="41"/>
      <c r="C427" s="42"/>
      <c r="D427" s="226" t="s">
        <v>398</v>
      </c>
      <c r="E427" s="42"/>
      <c r="F427" s="267" t="s">
        <v>426</v>
      </c>
      <c r="G427" s="42"/>
      <c r="H427" s="42"/>
      <c r="I427" s="221"/>
      <c r="J427" s="42"/>
      <c r="K427" s="42"/>
      <c r="L427" s="46"/>
      <c r="M427" s="222"/>
      <c r="N427" s="223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398</v>
      </c>
      <c r="AU427" s="19" t="s">
        <v>85</v>
      </c>
    </row>
    <row r="428" s="14" customFormat="1">
      <c r="A428" s="14"/>
      <c r="B428" s="235"/>
      <c r="C428" s="236"/>
      <c r="D428" s="226" t="s">
        <v>137</v>
      </c>
      <c r="E428" s="236"/>
      <c r="F428" s="238" t="s">
        <v>463</v>
      </c>
      <c r="G428" s="236"/>
      <c r="H428" s="239">
        <v>7.9800000000000004</v>
      </c>
      <c r="I428" s="240"/>
      <c r="J428" s="236"/>
      <c r="K428" s="236"/>
      <c r="L428" s="241"/>
      <c r="M428" s="242"/>
      <c r="N428" s="243"/>
      <c r="O428" s="243"/>
      <c r="P428" s="243"/>
      <c r="Q428" s="243"/>
      <c r="R428" s="243"/>
      <c r="S428" s="243"/>
      <c r="T428" s="24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5" t="s">
        <v>137</v>
      </c>
      <c r="AU428" s="245" t="s">
        <v>85</v>
      </c>
      <c r="AV428" s="14" t="s">
        <v>85</v>
      </c>
      <c r="AW428" s="14" t="s">
        <v>4</v>
      </c>
      <c r="AX428" s="14" t="s">
        <v>83</v>
      </c>
      <c r="AY428" s="245" t="s">
        <v>125</v>
      </c>
    </row>
    <row r="429" s="2" customFormat="1" ht="44.25" customHeight="1">
      <c r="A429" s="40"/>
      <c r="B429" s="41"/>
      <c r="C429" s="206" t="s">
        <v>464</v>
      </c>
      <c r="D429" s="206" t="s">
        <v>128</v>
      </c>
      <c r="E429" s="207" t="s">
        <v>465</v>
      </c>
      <c r="F429" s="208" t="s">
        <v>466</v>
      </c>
      <c r="G429" s="209" t="s">
        <v>450</v>
      </c>
      <c r="H429" s="210">
        <v>0.41999999999999998</v>
      </c>
      <c r="I429" s="211"/>
      <c r="J429" s="212">
        <f>ROUND(I429*H429,2)</f>
        <v>0</v>
      </c>
      <c r="K429" s="208" t="s">
        <v>132</v>
      </c>
      <c r="L429" s="46"/>
      <c r="M429" s="213" t="s">
        <v>19</v>
      </c>
      <c r="N429" s="214" t="s">
        <v>46</v>
      </c>
      <c r="O429" s="86"/>
      <c r="P429" s="215">
        <f>O429*H429</f>
        <v>0</v>
      </c>
      <c r="Q429" s="215">
        <v>0</v>
      </c>
      <c r="R429" s="215">
        <f>Q429*H429</f>
        <v>0</v>
      </c>
      <c r="S429" s="215">
        <v>0</v>
      </c>
      <c r="T429" s="216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17" t="s">
        <v>133</v>
      </c>
      <c r="AT429" s="217" t="s">
        <v>128</v>
      </c>
      <c r="AU429" s="217" t="s">
        <v>85</v>
      </c>
      <c r="AY429" s="19" t="s">
        <v>125</v>
      </c>
      <c r="BE429" s="218">
        <f>IF(N429="základní",J429,0)</f>
        <v>0</v>
      </c>
      <c r="BF429" s="218">
        <f>IF(N429="snížená",J429,0)</f>
        <v>0</v>
      </c>
      <c r="BG429" s="218">
        <f>IF(N429="zákl. přenesená",J429,0)</f>
        <v>0</v>
      </c>
      <c r="BH429" s="218">
        <f>IF(N429="sníž. přenesená",J429,0)</f>
        <v>0</v>
      </c>
      <c r="BI429" s="218">
        <f>IF(N429="nulová",J429,0)</f>
        <v>0</v>
      </c>
      <c r="BJ429" s="19" t="s">
        <v>83</v>
      </c>
      <c r="BK429" s="218">
        <f>ROUND(I429*H429,2)</f>
        <v>0</v>
      </c>
      <c r="BL429" s="19" t="s">
        <v>133</v>
      </c>
      <c r="BM429" s="217" t="s">
        <v>467</v>
      </c>
    </row>
    <row r="430" s="2" customFormat="1">
      <c r="A430" s="40"/>
      <c r="B430" s="41"/>
      <c r="C430" s="42"/>
      <c r="D430" s="219" t="s">
        <v>135</v>
      </c>
      <c r="E430" s="42"/>
      <c r="F430" s="220" t="s">
        <v>468</v>
      </c>
      <c r="G430" s="42"/>
      <c r="H430" s="42"/>
      <c r="I430" s="221"/>
      <c r="J430" s="42"/>
      <c r="K430" s="42"/>
      <c r="L430" s="46"/>
      <c r="M430" s="222"/>
      <c r="N430" s="223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135</v>
      </c>
      <c r="AU430" s="19" t="s">
        <v>85</v>
      </c>
    </row>
    <row r="431" s="12" customFormat="1" ht="22.8" customHeight="1">
      <c r="A431" s="12"/>
      <c r="B431" s="190"/>
      <c r="C431" s="191"/>
      <c r="D431" s="192" t="s">
        <v>74</v>
      </c>
      <c r="E431" s="204" t="s">
        <v>469</v>
      </c>
      <c r="F431" s="204" t="s">
        <v>470</v>
      </c>
      <c r="G431" s="191"/>
      <c r="H431" s="191"/>
      <c r="I431" s="194"/>
      <c r="J431" s="205">
        <f>BK431</f>
        <v>0</v>
      </c>
      <c r="K431" s="191"/>
      <c r="L431" s="196"/>
      <c r="M431" s="197"/>
      <c r="N431" s="198"/>
      <c r="O431" s="198"/>
      <c r="P431" s="199">
        <f>SUM(P432:P433)</f>
        <v>0</v>
      </c>
      <c r="Q431" s="198"/>
      <c r="R431" s="199">
        <f>SUM(R432:R433)</f>
        <v>0</v>
      </c>
      <c r="S431" s="198"/>
      <c r="T431" s="200">
        <f>SUM(T432:T433)</f>
        <v>0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201" t="s">
        <v>83</v>
      </c>
      <c r="AT431" s="202" t="s">
        <v>74</v>
      </c>
      <c r="AU431" s="202" t="s">
        <v>83</v>
      </c>
      <c r="AY431" s="201" t="s">
        <v>125</v>
      </c>
      <c r="BK431" s="203">
        <f>SUM(BK432:BK433)</f>
        <v>0</v>
      </c>
    </row>
    <row r="432" s="2" customFormat="1" ht="66.75" customHeight="1">
      <c r="A432" s="40"/>
      <c r="B432" s="41"/>
      <c r="C432" s="206" t="s">
        <v>471</v>
      </c>
      <c r="D432" s="206" t="s">
        <v>128</v>
      </c>
      <c r="E432" s="207" t="s">
        <v>472</v>
      </c>
      <c r="F432" s="208" t="s">
        <v>473</v>
      </c>
      <c r="G432" s="209" t="s">
        <v>450</v>
      </c>
      <c r="H432" s="210">
        <v>7.3319999999999999</v>
      </c>
      <c r="I432" s="211"/>
      <c r="J432" s="212">
        <f>ROUND(I432*H432,2)</f>
        <v>0</v>
      </c>
      <c r="K432" s="208" t="s">
        <v>132</v>
      </c>
      <c r="L432" s="46"/>
      <c r="M432" s="213" t="s">
        <v>19</v>
      </c>
      <c r="N432" s="214" t="s">
        <v>46</v>
      </c>
      <c r="O432" s="86"/>
      <c r="P432" s="215">
        <f>O432*H432</f>
        <v>0</v>
      </c>
      <c r="Q432" s="215">
        <v>0</v>
      </c>
      <c r="R432" s="215">
        <f>Q432*H432</f>
        <v>0</v>
      </c>
      <c r="S432" s="215">
        <v>0</v>
      </c>
      <c r="T432" s="216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17" t="s">
        <v>133</v>
      </c>
      <c r="AT432" s="217" t="s">
        <v>128</v>
      </c>
      <c r="AU432" s="217" t="s">
        <v>85</v>
      </c>
      <c r="AY432" s="19" t="s">
        <v>125</v>
      </c>
      <c r="BE432" s="218">
        <f>IF(N432="základní",J432,0)</f>
        <v>0</v>
      </c>
      <c r="BF432" s="218">
        <f>IF(N432="snížená",J432,0)</f>
        <v>0</v>
      </c>
      <c r="BG432" s="218">
        <f>IF(N432="zákl. přenesená",J432,0)</f>
        <v>0</v>
      </c>
      <c r="BH432" s="218">
        <f>IF(N432="sníž. přenesená",J432,0)</f>
        <v>0</v>
      </c>
      <c r="BI432" s="218">
        <f>IF(N432="nulová",J432,0)</f>
        <v>0</v>
      </c>
      <c r="BJ432" s="19" t="s">
        <v>83</v>
      </c>
      <c r="BK432" s="218">
        <f>ROUND(I432*H432,2)</f>
        <v>0</v>
      </c>
      <c r="BL432" s="19" t="s">
        <v>133</v>
      </c>
      <c r="BM432" s="217" t="s">
        <v>474</v>
      </c>
    </row>
    <row r="433" s="2" customFormat="1">
      <c r="A433" s="40"/>
      <c r="B433" s="41"/>
      <c r="C433" s="42"/>
      <c r="D433" s="219" t="s">
        <v>135</v>
      </c>
      <c r="E433" s="42"/>
      <c r="F433" s="220" t="s">
        <v>475</v>
      </c>
      <c r="G433" s="42"/>
      <c r="H433" s="42"/>
      <c r="I433" s="221"/>
      <c r="J433" s="42"/>
      <c r="K433" s="42"/>
      <c r="L433" s="46"/>
      <c r="M433" s="222"/>
      <c r="N433" s="223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135</v>
      </c>
      <c r="AU433" s="19" t="s">
        <v>85</v>
      </c>
    </row>
    <row r="434" s="12" customFormat="1" ht="25.92" customHeight="1">
      <c r="A434" s="12"/>
      <c r="B434" s="190"/>
      <c r="C434" s="191"/>
      <c r="D434" s="192" t="s">
        <v>74</v>
      </c>
      <c r="E434" s="193" t="s">
        <v>476</v>
      </c>
      <c r="F434" s="193" t="s">
        <v>477</v>
      </c>
      <c r="G434" s="191"/>
      <c r="H434" s="191"/>
      <c r="I434" s="194"/>
      <c r="J434" s="195">
        <f>BK434</f>
        <v>0</v>
      </c>
      <c r="K434" s="191"/>
      <c r="L434" s="196"/>
      <c r="M434" s="197"/>
      <c r="N434" s="198"/>
      <c r="O434" s="198"/>
      <c r="P434" s="199">
        <f>P435+P466+P481</f>
        <v>0</v>
      </c>
      <c r="Q434" s="198"/>
      <c r="R434" s="199">
        <f>R435+R466+R481</f>
        <v>0.4360774</v>
      </c>
      <c r="S434" s="198"/>
      <c r="T434" s="200">
        <f>T435+T466+T481</f>
        <v>0.3957002</v>
      </c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R434" s="201" t="s">
        <v>85</v>
      </c>
      <c r="AT434" s="202" t="s">
        <v>74</v>
      </c>
      <c r="AU434" s="202" t="s">
        <v>75</v>
      </c>
      <c r="AY434" s="201" t="s">
        <v>125</v>
      </c>
      <c r="BK434" s="203">
        <f>BK435+BK466+BK481</f>
        <v>0</v>
      </c>
    </row>
    <row r="435" s="12" customFormat="1" ht="22.8" customHeight="1">
      <c r="A435" s="12"/>
      <c r="B435" s="190"/>
      <c r="C435" s="191"/>
      <c r="D435" s="192" t="s">
        <v>74</v>
      </c>
      <c r="E435" s="204" t="s">
        <v>478</v>
      </c>
      <c r="F435" s="204" t="s">
        <v>479</v>
      </c>
      <c r="G435" s="191"/>
      <c r="H435" s="191"/>
      <c r="I435" s="194"/>
      <c r="J435" s="205">
        <f>BK435</f>
        <v>0</v>
      </c>
      <c r="K435" s="191"/>
      <c r="L435" s="196"/>
      <c r="M435" s="197"/>
      <c r="N435" s="198"/>
      <c r="O435" s="198"/>
      <c r="P435" s="199">
        <f>SUM(P436:P465)</f>
        <v>0</v>
      </c>
      <c r="Q435" s="198"/>
      <c r="R435" s="199">
        <f>SUM(R436:R465)</f>
        <v>0.42199419999999999</v>
      </c>
      <c r="S435" s="198"/>
      <c r="T435" s="200">
        <f>SUM(T436:T465)</f>
        <v>0.37815019999999999</v>
      </c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R435" s="201" t="s">
        <v>85</v>
      </c>
      <c r="AT435" s="202" t="s">
        <v>74</v>
      </c>
      <c r="AU435" s="202" t="s">
        <v>83</v>
      </c>
      <c r="AY435" s="201" t="s">
        <v>125</v>
      </c>
      <c r="BK435" s="203">
        <f>SUM(BK436:BK465)</f>
        <v>0</v>
      </c>
    </row>
    <row r="436" s="2" customFormat="1" ht="24.15" customHeight="1">
      <c r="A436" s="40"/>
      <c r="B436" s="41"/>
      <c r="C436" s="206" t="s">
        <v>480</v>
      </c>
      <c r="D436" s="206" t="s">
        <v>128</v>
      </c>
      <c r="E436" s="207" t="s">
        <v>481</v>
      </c>
      <c r="F436" s="208" t="s">
        <v>482</v>
      </c>
      <c r="G436" s="209" t="s">
        <v>285</v>
      </c>
      <c r="H436" s="210">
        <v>214.90000000000001</v>
      </c>
      <c r="I436" s="211"/>
      <c r="J436" s="212">
        <f>ROUND(I436*H436,2)</f>
        <v>0</v>
      </c>
      <c r="K436" s="208" t="s">
        <v>132</v>
      </c>
      <c r="L436" s="46"/>
      <c r="M436" s="213" t="s">
        <v>19</v>
      </c>
      <c r="N436" s="214" t="s">
        <v>46</v>
      </c>
      <c r="O436" s="86"/>
      <c r="P436" s="215">
        <f>O436*H436</f>
        <v>0</v>
      </c>
      <c r="Q436" s="215">
        <v>0</v>
      </c>
      <c r="R436" s="215">
        <f>Q436*H436</f>
        <v>0</v>
      </c>
      <c r="S436" s="215">
        <v>0.00167</v>
      </c>
      <c r="T436" s="216">
        <f>S436*H436</f>
        <v>0.35888300000000001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17" t="s">
        <v>266</v>
      </c>
      <c r="AT436" s="217" t="s">
        <v>128</v>
      </c>
      <c r="AU436" s="217" t="s">
        <v>85</v>
      </c>
      <c r="AY436" s="19" t="s">
        <v>125</v>
      </c>
      <c r="BE436" s="218">
        <f>IF(N436="základní",J436,0)</f>
        <v>0</v>
      </c>
      <c r="BF436" s="218">
        <f>IF(N436="snížená",J436,0)</f>
        <v>0</v>
      </c>
      <c r="BG436" s="218">
        <f>IF(N436="zákl. přenesená",J436,0)</f>
        <v>0</v>
      </c>
      <c r="BH436" s="218">
        <f>IF(N436="sníž. přenesená",J436,0)</f>
        <v>0</v>
      </c>
      <c r="BI436" s="218">
        <f>IF(N436="nulová",J436,0)</f>
        <v>0</v>
      </c>
      <c r="BJ436" s="19" t="s">
        <v>83</v>
      </c>
      <c r="BK436" s="218">
        <f>ROUND(I436*H436,2)</f>
        <v>0</v>
      </c>
      <c r="BL436" s="19" t="s">
        <v>266</v>
      </c>
      <c r="BM436" s="217" t="s">
        <v>483</v>
      </c>
    </row>
    <row r="437" s="2" customFormat="1">
      <c r="A437" s="40"/>
      <c r="B437" s="41"/>
      <c r="C437" s="42"/>
      <c r="D437" s="219" t="s">
        <v>135</v>
      </c>
      <c r="E437" s="42"/>
      <c r="F437" s="220" t="s">
        <v>484</v>
      </c>
      <c r="G437" s="42"/>
      <c r="H437" s="42"/>
      <c r="I437" s="221"/>
      <c r="J437" s="42"/>
      <c r="K437" s="42"/>
      <c r="L437" s="46"/>
      <c r="M437" s="222"/>
      <c r="N437" s="223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135</v>
      </c>
      <c r="AU437" s="19" t="s">
        <v>85</v>
      </c>
    </row>
    <row r="438" s="13" customFormat="1">
      <c r="A438" s="13"/>
      <c r="B438" s="224"/>
      <c r="C438" s="225"/>
      <c r="D438" s="226" t="s">
        <v>137</v>
      </c>
      <c r="E438" s="227" t="s">
        <v>19</v>
      </c>
      <c r="F438" s="228" t="s">
        <v>138</v>
      </c>
      <c r="G438" s="225"/>
      <c r="H438" s="227" t="s">
        <v>19</v>
      </c>
      <c r="I438" s="229"/>
      <c r="J438" s="225"/>
      <c r="K438" s="225"/>
      <c r="L438" s="230"/>
      <c r="M438" s="231"/>
      <c r="N438" s="232"/>
      <c r="O438" s="232"/>
      <c r="P438" s="232"/>
      <c r="Q438" s="232"/>
      <c r="R438" s="232"/>
      <c r="S438" s="232"/>
      <c r="T438" s="23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4" t="s">
        <v>137</v>
      </c>
      <c r="AU438" s="234" t="s">
        <v>85</v>
      </c>
      <c r="AV438" s="13" t="s">
        <v>83</v>
      </c>
      <c r="AW438" s="13" t="s">
        <v>36</v>
      </c>
      <c r="AX438" s="13" t="s">
        <v>75</v>
      </c>
      <c r="AY438" s="234" t="s">
        <v>125</v>
      </c>
    </row>
    <row r="439" s="13" customFormat="1">
      <c r="A439" s="13"/>
      <c r="B439" s="224"/>
      <c r="C439" s="225"/>
      <c r="D439" s="226" t="s">
        <v>137</v>
      </c>
      <c r="E439" s="227" t="s">
        <v>19</v>
      </c>
      <c r="F439" s="228" t="s">
        <v>330</v>
      </c>
      <c r="G439" s="225"/>
      <c r="H439" s="227" t="s">
        <v>19</v>
      </c>
      <c r="I439" s="229"/>
      <c r="J439" s="225"/>
      <c r="K439" s="225"/>
      <c r="L439" s="230"/>
      <c r="M439" s="231"/>
      <c r="N439" s="232"/>
      <c r="O439" s="232"/>
      <c r="P439" s="232"/>
      <c r="Q439" s="232"/>
      <c r="R439" s="232"/>
      <c r="S439" s="232"/>
      <c r="T439" s="23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4" t="s">
        <v>137</v>
      </c>
      <c r="AU439" s="234" t="s">
        <v>85</v>
      </c>
      <c r="AV439" s="13" t="s">
        <v>83</v>
      </c>
      <c r="AW439" s="13" t="s">
        <v>36</v>
      </c>
      <c r="AX439" s="13" t="s">
        <v>75</v>
      </c>
      <c r="AY439" s="234" t="s">
        <v>125</v>
      </c>
    </row>
    <row r="440" s="14" customFormat="1">
      <c r="A440" s="14"/>
      <c r="B440" s="235"/>
      <c r="C440" s="236"/>
      <c r="D440" s="226" t="s">
        <v>137</v>
      </c>
      <c r="E440" s="237" t="s">
        <v>19</v>
      </c>
      <c r="F440" s="238" t="s">
        <v>331</v>
      </c>
      <c r="G440" s="236"/>
      <c r="H440" s="239">
        <v>104.09999999999999</v>
      </c>
      <c r="I440" s="240"/>
      <c r="J440" s="236"/>
      <c r="K440" s="236"/>
      <c r="L440" s="241"/>
      <c r="M440" s="242"/>
      <c r="N440" s="243"/>
      <c r="O440" s="243"/>
      <c r="P440" s="243"/>
      <c r="Q440" s="243"/>
      <c r="R440" s="243"/>
      <c r="S440" s="243"/>
      <c r="T440" s="24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5" t="s">
        <v>137</v>
      </c>
      <c r="AU440" s="245" t="s">
        <v>85</v>
      </c>
      <c r="AV440" s="14" t="s">
        <v>85</v>
      </c>
      <c r="AW440" s="14" t="s">
        <v>36</v>
      </c>
      <c r="AX440" s="14" t="s">
        <v>75</v>
      </c>
      <c r="AY440" s="245" t="s">
        <v>125</v>
      </c>
    </row>
    <row r="441" s="13" customFormat="1">
      <c r="A441" s="13"/>
      <c r="B441" s="224"/>
      <c r="C441" s="225"/>
      <c r="D441" s="226" t="s">
        <v>137</v>
      </c>
      <c r="E441" s="227" t="s">
        <v>19</v>
      </c>
      <c r="F441" s="228" t="s">
        <v>140</v>
      </c>
      <c r="G441" s="225"/>
      <c r="H441" s="227" t="s">
        <v>19</v>
      </c>
      <c r="I441" s="229"/>
      <c r="J441" s="225"/>
      <c r="K441" s="225"/>
      <c r="L441" s="230"/>
      <c r="M441" s="231"/>
      <c r="N441" s="232"/>
      <c r="O441" s="232"/>
      <c r="P441" s="232"/>
      <c r="Q441" s="232"/>
      <c r="R441" s="232"/>
      <c r="S441" s="232"/>
      <c r="T441" s="23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4" t="s">
        <v>137</v>
      </c>
      <c r="AU441" s="234" t="s">
        <v>85</v>
      </c>
      <c r="AV441" s="13" t="s">
        <v>83</v>
      </c>
      <c r="AW441" s="13" t="s">
        <v>36</v>
      </c>
      <c r="AX441" s="13" t="s">
        <v>75</v>
      </c>
      <c r="AY441" s="234" t="s">
        <v>125</v>
      </c>
    </row>
    <row r="442" s="13" customFormat="1">
      <c r="A442" s="13"/>
      <c r="B442" s="224"/>
      <c r="C442" s="225"/>
      <c r="D442" s="226" t="s">
        <v>137</v>
      </c>
      <c r="E442" s="227" t="s">
        <v>19</v>
      </c>
      <c r="F442" s="228" t="s">
        <v>330</v>
      </c>
      <c r="G442" s="225"/>
      <c r="H442" s="227" t="s">
        <v>19</v>
      </c>
      <c r="I442" s="229"/>
      <c r="J442" s="225"/>
      <c r="K442" s="225"/>
      <c r="L442" s="230"/>
      <c r="M442" s="231"/>
      <c r="N442" s="232"/>
      <c r="O442" s="232"/>
      <c r="P442" s="232"/>
      <c r="Q442" s="232"/>
      <c r="R442" s="232"/>
      <c r="S442" s="232"/>
      <c r="T442" s="23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4" t="s">
        <v>137</v>
      </c>
      <c r="AU442" s="234" t="s">
        <v>85</v>
      </c>
      <c r="AV442" s="13" t="s">
        <v>83</v>
      </c>
      <c r="AW442" s="13" t="s">
        <v>36</v>
      </c>
      <c r="AX442" s="13" t="s">
        <v>75</v>
      </c>
      <c r="AY442" s="234" t="s">
        <v>125</v>
      </c>
    </row>
    <row r="443" s="14" customFormat="1">
      <c r="A443" s="14"/>
      <c r="B443" s="235"/>
      <c r="C443" s="236"/>
      <c r="D443" s="226" t="s">
        <v>137</v>
      </c>
      <c r="E443" s="237" t="s">
        <v>19</v>
      </c>
      <c r="F443" s="238" t="s">
        <v>332</v>
      </c>
      <c r="G443" s="236"/>
      <c r="H443" s="239">
        <v>110.8</v>
      </c>
      <c r="I443" s="240"/>
      <c r="J443" s="236"/>
      <c r="K443" s="236"/>
      <c r="L443" s="241"/>
      <c r="M443" s="242"/>
      <c r="N443" s="243"/>
      <c r="O443" s="243"/>
      <c r="P443" s="243"/>
      <c r="Q443" s="243"/>
      <c r="R443" s="243"/>
      <c r="S443" s="243"/>
      <c r="T443" s="24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5" t="s">
        <v>137</v>
      </c>
      <c r="AU443" s="245" t="s">
        <v>85</v>
      </c>
      <c r="AV443" s="14" t="s">
        <v>85</v>
      </c>
      <c r="AW443" s="14" t="s">
        <v>36</v>
      </c>
      <c r="AX443" s="14" t="s">
        <v>75</v>
      </c>
      <c r="AY443" s="245" t="s">
        <v>125</v>
      </c>
    </row>
    <row r="444" s="15" customFormat="1">
      <c r="A444" s="15"/>
      <c r="B444" s="246"/>
      <c r="C444" s="247"/>
      <c r="D444" s="226" t="s">
        <v>137</v>
      </c>
      <c r="E444" s="248" t="s">
        <v>19</v>
      </c>
      <c r="F444" s="249" t="s">
        <v>144</v>
      </c>
      <c r="G444" s="247"/>
      <c r="H444" s="250">
        <v>214.89999999999998</v>
      </c>
      <c r="I444" s="251"/>
      <c r="J444" s="247"/>
      <c r="K444" s="247"/>
      <c r="L444" s="252"/>
      <c r="M444" s="253"/>
      <c r="N444" s="254"/>
      <c r="O444" s="254"/>
      <c r="P444" s="254"/>
      <c r="Q444" s="254"/>
      <c r="R444" s="254"/>
      <c r="S444" s="254"/>
      <c r="T444" s="25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56" t="s">
        <v>137</v>
      </c>
      <c r="AU444" s="256" t="s">
        <v>85</v>
      </c>
      <c r="AV444" s="15" t="s">
        <v>133</v>
      </c>
      <c r="AW444" s="15" t="s">
        <v>36</v>
      </c>
      <c r="AX444" s="15" t="s">
        <v>83</v>
      </c>
      <c r="AY444" s="256" t="s">
        <v>125</v>
      </c>
    </row>
    <row r="445" s="2" customFormat="1" ht="33" customHeight="1">
      <c r="A445" s="40"/>
      <c r="B445" s="41"/>
      <c r="C445" s="206" t="s">
        <v>485</v>
      </c>
      <c r="D445" s="206" t="s">
        <v>128</v>
      </c>
      <c r="E445" s="207" t="s">
        <v>486</v>
      </c>
      <c r="F445" s="208" t="s">
        <v>487</v>
      </c>
      <c r="G445" s="209" t="s">
        <v>285</v>
      </c>
      <c r="H445" s="210">
        <v>214.90000000000001</v>
      </c>
      <c r="I445" s="211"/>
      <c r="J445" s="212">
        <f>ROUND(I445*H445,2)</f>
        <v>0</v>
      </c>
      <c r="K445" s="208" t="s">
        <v>132</v>
      </c>
      <c r="L445" s="46"/>
      <c r="M445" s="213" t="s">
        <v>19</v>
      </c>
      <c r="N445" s="214" t="s">
        <v>46</v>
      </c>
      <c r="O445" s="86"/>
      <c r="P445" s="215">
        <f>O445*H445</f>
        <v>0</v>
      </c>
      <c r="Q445" s="215">
        <v>0.0018699999999999999</v>
      </c>
      <c r="R445" s="215">
        <f>Q445*H445</f>
        <v>0.40186299999999997</v>
      </c>
      <c r="S445" s="215">
        <v>0</v>
      </c>
      <c r="T445" s="216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17" t="s">
        <v>266</v>
      </c>
      <c r="AT445" s="217" t="s">
        <v>128</v>
      </c>
      <c r="AU445" s="217" t="s">
        <v>85</v>
      </c>
      <c r="AY445" s="19" t="s">
        <v>125</v>
      </c>
      <c r="BE445" s="218">
        <f>IF(N445="základní",J445,0)</f>
        <v>0</v>
      </c>
      <c r="BF445" s="218">
        <f>IF(N445="snížená",J445,0)</f>
        <v>0</v>
      </c>
      <c r="BG445" s="218">
        <f>IF(N445="zákl. přenesená",J445,0)</f>
        <v>0</v>
      </c>
      <c r="BH445" s="218">
        <f>IF(N445="sníž. přenesená",J445,0)</f>
        <v>0</v>
      </c>
      <c r="BI445" s="218">
        <f>IF(N445="nulová",J445,0)</f>
        <v>0</v>
      </c>
      <c r="BJ445" s="19" t="s">
        <v>83</v>
      </c>
      <c r="BK445" s="218">
        <f>ROUND(I445*H445,2)</f>
        <v>0</v>
      </c>
      <c r="BL445" s="19" t="s">
        <v>266</v>
      </c>
      <c r="BM445" s="217" t="s">
        <v>488</v>
      </c>
    </row>
    <row r="446" s="2" customFormat="1">
      <c r="A446" s="40"/>
      <c r="B446" s="41"/>
      <c r="C446" s="42"/>
      <c r="D446" s="219" t="s">
        <v>135</v>
      </c>
      <c r="E446" s="42"/>
      <c r="F446" s="220" t="s">
        <v>489</v>
      </c>
      <c r="G446" s="42"/>
      <c r="H446" s="42"/>
      <c r="I446" s="221"/>
      <c r="J446" s="42"/>
      <c r="K446" s="42"/>
      <c r="L446" s="46"/>
      <c r="M446" s="222"/>
      <c r="N446" s="223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135</v>
      </c>
      <c r="AU446" s="19" t="s">
        <v>85</v>
      </c>
    </row>
    <row r="447" s="13" customFormat="1">
      <c r="A447" s="13"/>
      <c r="B447" s="224"/>
      <c r="C447" s="225"/>
      <c r="D447" s="226" t="s">
        <v>137</v>
      </c>
      <c r="E447" s="227" t="s">
        <v>19</v>
      </c>
      <c r="F447" s="228" t="s">
        <v>138</v>
      </c>
      <c r="G447" s="225"/>
      <c r="H447" s="227" t="s">
        <v>19</v>
      </c>
      <c r="I447" s="229"/>
      <c r="J447" s="225"/>
      <c r="K447" s="225"/>
      <c r="L447" s="230"/>
      <c r="M447" s="231"/>
      <c r="N447" s="232"/>
      <c r="O447" s="232"/>
      <c r="P447" s="232"/>
      <c r="Q447" s="232"/>
      <c r="R447" s="232"/>
      <c r="S447" s="232"/>
      <c r="T447" s="23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4" t="s">
        <v>137</v>
      </c>
      <c r="AU447" s="234" t="s">
        <v>85</v>
      </c>
      <c r="AV447" s="13" t="s">
        <v>83</v>
      </c>
      <c r="AW447" s="13" t="s">
        <v>36</v>
      </c>
      <c r="AX447" s="13" t="s">
        <v>75</v>
      </c>
      <c r="AY447" s="234" t="s">
        <v>125</v>
      </c>
    </row>
    <row r="448" s="13" customFormat="1">
      <c r="A448" s="13"/>
      <c r="B448" s="224"/>
      <c r="C448" s="225"/>
      <c r="D448" s="226" t="s">
        <v>137</v>
      </c>
      <c r="E448" s="227" t="s">
        <v>19</v>
      </c>
      <c r="F448" s="228" t="s">
        <v>330</v>
      </c>
      <c r="G448" s="225"/>
      <c r="H448" s="227" t="s">
        <v>19</v>
      </c>
      <c r="I448" s="229"/>
      <c r="J448" s="225"/>
      <c r="K448" s="225"/>
      <c r="L448" s="230"/>
      <c r="M448" s="231"/>
      <c r="N448" s="232"/>
      <c r="O448" s="232"/>
      <c r="P448" s="232"/>
      <c r="Q448" s="232"/>
      <c r="R448" s="232"/>
      <c r="S448" s="232"/>
      <c r="T448" s="23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4" t="s">
        <v>137</v>
      </c>
      <c r="AU448" s="234" t="s">
        <v>85</v>
      </c>
      <c r="AV448" s="13" t="s">
        <v>83</v>
      </c>
      <c r="AW448" s="13" t="s">
        <v>36</v>
      </c>
      <c r="AX448" s="13" t="s">
        <v>75</v>
      </c>
      <c r="AY448" s="234" t="s">
        <v>125</v>
      </c>
    </row>
    <row r="449" s="14" customFormat="1">
      <c r="A449" s="14"/>
      <c r="B449" s="235"/>
      <c r="C449" s="236"/>
      <c r="D449" s="226" t="s">
        <v>137</v>
      </c>
      <c r="E449" s="237" t="s">
        <v>19</v>
      </c>
      <c r="F449" s="238" t="s">
        <v>331</v>
      </c>
      <c r="G449" s="236"/>
      <c r="H449" s="239">
        <v>104.09999999999999</v>
      </c>
      <c r="I449" s="240"/>
      <c r="J449" s="236"/>
      <c r="K449" s="236"/>
      <c r="L449" s="241"/>
      <c r="M449" s="242"/>
      <c r="N449" s="243"/>
      <c r="O449" s="243"/>
      <c r="P449" s="243"/>
      <c r="Q449" s="243"/>
      <c r="R449" s="243"/>
      <c r="S449" s="243"/>
      <c r="T449" s="24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5" t="s">
        <v>137</v>
      </c>
      <c r="AU449" s="245" t="s">
        <v>85</v>
      </c>
      <c r="AV449" s="14" t="s">
        <v>85</v>
      </c>
      <c r="AW449" s="14" t="s">
        <v>36</v>
      </c>
      <c r="AX449" s="14" t="s">
        <v>75</v>
      </c>
      <c r="AY449" s="245" t="s">
        <v>125</v>
      </c>
    </row>
    <row r="450" s="13" customFormat="1">
      <c r="A450" s="13"/>
      <c r="B450" s="224"/>
      <c r="C450" s="225"/>
      <c r="D450" s="226" t="s">
        <v>137</v>
      </c>
      <c r="E450" s="227" t="s">
        <v>19</v>
      </c>
      <c r="F450" s="228" t="s">
        <v>140</v>
      </c>
      <c r="G450" s="225"/>
      <c r="H450" s="227" t="s">
        <v>19</v>
      </c>
      <c r="I450" s="229"/>
      <c r="J450" s="225"/>
      <c r="K450" s="225"/>
      <c r="L450" s="230"/>
      <c r="M450" s="231"/>
      <c r="N450" s="232"/>
      <c r="O450" s="232"/>
      <c r="P450" s="232"/>
      <c r="Q450" s="232"/>
      <c r="R450" s="232"/>
      <c r="S450" s="232"/>
      <c r="T450" s="23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4" t="s">
        <v>137</v>
      </c>
      <c r="AU450" s="234" t="s">
        <v>85</v>
      </c>
      <c r="AV450" s="13" t="s">
        <v>83</v>
      </c>
      <c r="AW450" s="13" t="s">
        <v>36</v>
      </c>
      <c r="AX450" s="13" t="s">
        <v>75</v>
      </c>
      <c r="AY450" s="234" t="s">
        <v>125</v>
      </c>
    </row>
    <row r="451" s="13" customFormat="1">
      <c r="A451" s="13"/>
      <c r="B451" s="224"/>
      <c r="C451" s="225"/>
      <c r="D451" s="226" t="s">
        <v>137</v>
      </c>
      <c r="E451" s="227" t="s">
        <v>19</v>
      </c>
      <c r="F451" s="228" t="s">
        <v>330</v>
      </c>
      <c r="G451" s="225"/>
      <c r="H451" s="227" t="s">
        <v>19</v>
      </c>
      <c r="I451" s="229"/>
      <c r="J451" s="225"/>
      <c r="K451" s="225"/>
      <c r="L451" s="230"/>
      <c r="M451" s="231"/>
      <c r="N451" s="232"/>
      <c r="O451" s="232"/>
      <c r="P451" s="232"/>
      <c r="Q451" s="232"/>
      <c r="R451" s="232"/>
      <c r="S451" s="232"/>
      <c r="T451" s="23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4" t="s">
        <v>137</v>
      </c>
      <c r="AU451" s="234" t="s">
        <v>85</v>
      </c>
      <c r="AV451" s="13" t="s">
        <v>83</v>
      </c>
      <c r="AW451" s="13" t="s">
        <v>36</v>
      </c>
      <c r="AX451" s="13" t="s">
        <v>75</v>
      </c>
      <c r="AY451" s="234" t="s">
        <v>125</v>
      </c>
    </row>
    <row r="452" s="14" customFormat="1">
      <c r="A452" s="14"/>
      <c r="B452" s="235"/>
      <c r="C452" s="236"/>
      <c r="D452" s="226" t="s">
        <v>137</v>
      </c>
      <c r="E452" s="237" t="s">
        <v>19</v>
      </c>
      <c r="F452" s="238" t="s">
        <v>332</v>
      </c>
      <c r="G452" s="236"/>
      <c r="H452" s="239">
        <v>110.8</v>
      </c>
      <c r="I452" s="240"/>
      <c r="J452" s="236"/>
      <c r="K452" s="236"/>
      <c r="L452" s="241"/>
      <c r="M452" s="242"/>
      <c r="N452" s="243"/>
      <c r="O452" s="243"/>
      <c r="P452" s="243"/>
      <c r="Q452" s="243"/>
      <c r="R452" s="243"/>
      <c r="S452" s="243"/>
      <c r="T452" s="24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5" t="s">
        <v>137</v>
      </c>
      <c r="AU452" s="245" t="s">
        <v>85</v>
      </c>
      <c r="AV452" s="14" t="s">
        <v>85</v>
      </c>
      <c r="AW452" s="14" t="s">
        <v>36</v>
      </c>
      <c r="AX452" s="14" t="s">
        <v>75</v>
      </c>
      <c r="AY452" s="245" t="s">
        <v>125</v>
      </c>
    </row>
    <row r="453" s="15" customFormat="1">
      <c r="A453" s="15"/>
      <c r="B453" s="246"/>
      <c r="C453" s="247"/>
      <c r="D453" s="226" t="s">
        <v>137</v>
      </c>
      <c r="E453" s="248" t="s">
        <v>19</v>
      </c>
      <c r="F453" s="249" t="s">
        <v>144</v>
      </c>
      <c r="G453" s="247"/>
      <c r="H453" s="250">
        <v>214.89999999999998</v>
      </c>
      <c r="I453" s="251"/>
      <c r="J453" s="247"/>
      <c r="K453" s="247"/>
      <c r="L453" s="252"/>
      <c r="M453" s="253"/>
      <c r="N453" s="254"/>
      <c r="O453" s="254"/>
      <c r="P453" s="254"/>
      <c r="Q453" s="254"/>
      <c r="R453" s="254"/>
      <c r="S453" s="254"/>
      <c r="T453" s="25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56" t="s">
        <v>137</v>
      </c>
      <c r="AU453" s="256" t="s">
        <v>85</v>
      </c>
      <c r="AV453" s="15" t="s">
        <v>133</v>
      </c>
      <c r="AW453" s="15" t="s">
        <v>36</v>
      </c>
      <c r="AX453" s="15" t="s">
        <v>83</v>
      </c>
      <c r="AY453" s="256" t="s">
        <v>125</v>
      </c>
    </row>
    <row r="454" s="2" customFormat="1" ht="24.15" customHeight="1">
      <c r="A454" s="40"/>
      <c r="B454" s="41"/>
      <c r="C454" s="206" t="s">
        <v>490</v>
      </c>
      <c r="D454" s="206" t="s">
        <v>128</v>
      </c>
      <c r="E454" s="207" t="s">
        <v>491</v>
      </c>
      <c r="F454" s="208" t="s">
        <v>492</v>
      </c>
      <c r="G454" s="209" t="s">
        <v>285</v>
      </c>
      <c r="H454" s="210">
        <v>8.6400000000000006</v>
      </c>
      <c r="I454" s="211"/>
      <c r="J454" s="212">
        <f>ROUND(I454*H454,2)</f>
        <v>0</v>
      </c>
      <c r="K454" s="208" t="s">
        <v>132</v>
      </c>
      <c r="L454" s="46"/>
      <c r="M454" s="213" t="s">
        <v>19</v>
      </c>
      <c r="N454" s="214" t="s">
        <v>46</v>
      </c>
      <c r="O454" s="86"/>
      <c r="P454" s="215">
        <f>O454*H454</f>
        <v>0</v>
      </c>
      <c r="Q454" s="215">
        <v>0</v>
      </c>
      <c r="R454" s="215">
        <f>Q454*H454</f>
        <v>0</v>
      </c>
      <c r="S454" s="215">
        <v>0.0022300000000000002</v>
      </c>
      <c r="T454" s="216">
        <f>S454*H454</f>
        <v>0.019267200000000002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17" t="s">
        <v>266</v>
      </c>
      <c r="AT454" s="217" t="s">
        <v>128</v>
      </c>
      <c r="AU454" s="217" t="s">
        <v>85</v>
      </c>
      <c r="AY454" s="19" t="s">
        <v>125</v>
      </c>
      <c r="BE454" s="218">
        <f>IF(N454="základní",J454,0)</f>
        <v>0</v>
      </c>
      <c r="BF454" s="218">
        <f>IF(N454="snížená",J454,0)</f>
        <v>0</v>
      </c>
      <c r="BG454" s="218">
        <f>IF(N454="zákl. přenesená",J454,0)</f>
        <v>0</v>
      </c>
      <c r="BH454" s="218">
        <f>IF(N454="sníž. přenesená",J454,0)</f>
        <v>0</v>
      </c>
      <c r="BI454" s="218">
        <f>IF(N454="nulová",J454,0)</f>
        <v>0</v>
      </c>
      <c r="BJ454" s="19" t="s">
        <v>83</v>
      </c>
      <c r="BK454" s="218">
        <f>ROUND(I454*H454,2)</f>
        <v>0</v>
      </c>
      <c r="BL454" s="19" t="s">
        <v>266</v>
      </c>
      <c r="BM454" s="217" t="s">
        <v>493</v>
      </c>
    </row>
    <row r="455" s="2" customFormat="1">
      <c r="A455" s="40"/>
      <c r="B455" s="41"/>
      <c r="C455" s="42"/>
      <c r="D455" s="219" t="s">
        <v>135</v>
      </c>
      <c r="E455" s="42"/>
      <c r="F455" s="220" t="s">
        <v>494</v>
      </c>
      <c r="G455" s="42"/>
      <c r="H455" s="42"/>
      <c r="I455" s="221"/>
      <c r="J455" s="42"/>
      <c r="K455" s="42"/>
      <c r="L455" s="46"/>
      <c r="M455" s="222"/>
      <c r="N455" s="223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135</v>
      </c>
      <c r="AU455" s="19" t="s">
        <v>85</v>
      </c>
    </row>
    <row r="456" s="13" customFormat="1">
      <c r="A456" s="13"/>
      <c r="B456" s="224"/>
      <c r="C456" s="225"/>
      <c r="D456" s="226" t="s">
        <v>137</v>
      </c>
      <c r="E456" s="227" t="s">
        <v>19</v>
      </c>
      <c r="F456" s="228" t="s">
        <v>138</v>
      </c>
      <c r="G456" s="225"/>
      <c r="H456" s="227" t="s">
        <v>19</v>
      </c>
      <c r="I456" s="229"/>
      <c r="J456" s="225"/>
      <c r="K456" s="225"/>
      <c r="L456" s="230"/>
      <c r="M456" s="231"/>
      <c r="N456" s="232"/>
      <c r="O456" s="232"/>
      <c r="P456" s="232"/>
      <c r="Q456" s="232"/>
      <c r="R456" s="232"/>
      <c r="S456" s="232"/>
      <c r="T456" s="23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4" t="s">
        <v>137</v>
      </c>
      <c r="AU456" s="234" t="s">
        <v>85</v>
      </c>
      <c r="AV456" s="13" t="s">
        <v>83</v>
      </c>
      <c r="AW456" s="13" t="s">
        <v>36</v>
      </c>
      <c r="AX456" s="13" t="s">
        <v>75</v>
      </c>
      <c r="AY456" s="234" t="s">
        <v>125</v>
      </c>
    </row>
    <row r="457" s="13" customFormat="1">
      <c r="A457" s="13"/>
      <c r="B457" s="224"/>
      <c r="C457" s="225"/>
      <c r="D457" s="226" t="s">
        <v>137</v>
      </c>
      <c r="E457" s="227" t="s">
        <v>19</v>
      </c>
      <c r="F457" s="228" t="s">
        <v>495</v>
      </c>
      <c r="G457" s="225"/>
      <c r="H457" s="227" t="s">
        <v>19</v>
      </c>
      <c r="I457" s="229"/>
      <c r="J457" s="225"/>
      <c r="K457" s="225"/>
      <c r="L457" s="230"/>
      <c r="M457" s="231"/>
      <c r="N457" s="232"/>
      <c r="O457" s="232"/>
      <c r="P457" s="232"/>
      <c r="Q457" s="232"/>
      <c r="R457" s="232"/>
      <c r="S457" s="232"/>
      <c r="T457" s="23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4" t="s">
        <v>137</v>
      </c>
      <c r="AU457" s="234" t="s">
        <v>85</v>
      </c>
      <c r="AV457" s="13" t="s">
        <v>83</v>
      </c>
      <c r="AW457" s="13" t="s">
        <v>36</v>
      </c>
      <c r="AX457" s="13" t="s">
        <v>75</v>
      </c>
      <c r="AY457" s="234" t="s">
        <v>125</v>
      </c>
    </row>
    <row r="458" s="14" customFormat="1">
      <c r="A458" s="14"/>
      <c r="B458" s="235"/>
      <c r="C458" s="236"/>
      <c r="D458" s="226" t="s">
        <v>137</v>
      </c>
      <c r="E458" s="237" t="s">
        <v>19</v>
      </c>
      <c r="F458" s="238" t="s">
        <v>496</v>
      </c>
      <c r="G458" s="236"/>
      <c r="H458" s="239">
        <v>8.6400000000000006</v>
      </c>
      <c r="I458" s="240"/>
      <c r="J458" s="236"/>
      <c r="K458" s="236"/>
      <c r="L458" s="241"/>
      <c r="M458" s="242"/>
      <c r="N458" s="243"/>
      <c r="O458" s="243"/>
      <c r="P458" s="243"/>
      <c r="Q458" s="243"/>
      <c r="R458" s="243"/>
      <c r="S458" s="243"/>
      <c r="T458" s="24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5" t="s">
        <v>137</v>
      </c>
      <c r="AU458" s="245" t="s">
        <v>85</v>
      </c>
      <c r="AV458" s="14" t="s">
        <v>85</v>
      </c>
      <c r="AW458" s="14" t="s">
        <v>36</v>
      </c>
      <c r="AX458" s="14" t="s">
        <v>83</v>
      </c>
      <c r="AY458" s="245" t="s">
        <v>125</v>
      </c>
    </row>
    <row r="459" s="2" customFormat="1" ht="37.8" customHeight="1">
      <c r="A459" s="40"/>
      <c r="B459" s="41"/>
      <c r="C459" s="206" t="s">
        <v>497</v>
      </c>
      <c r="D459" s="206" t="s">
        <v>128</v>
      </c>
      <c r="E459" s="207" t="s">
        <v>498</v>
      </c>
      <c r="F459" s="208" t="s">
        <v>499</v>
      </c>
      <c r="G459" s="209" t="s">
        <v>285</v>
      </c>
      <c r="H459" s="210">
        <v>8.6400000000000006</v>
      </c>
      <c r="I459" s="211"/>
      <c r="J459" s="212">
        <f>ROUND(I459*H459,2)</f>
        <v>0</v>
      </c>
      <c r="K459" s="208" t="s">
        <v>132</v>
      </c>
      <c r="L459" s="46"/>
      <c r="M459" s="213" t="s">
        <v>19</v>
      </c>
      <c r="N459" s="214" t="s">
        <v>46</v>
      </c>
      <c r="O459" s="86"/>
      <c r="P459" s="215">
        <f>O459*H459</f>
        <v>0</v>
      </c>
      <c r="Q459" s="215">
        <v>0.00233</v>
      </c>
      <c r="R459" s="215">
        <f>Q459*H459</f>
        <v>0.020131200000000002</v>
      </c>
      <c r="S459" s="215">
        <v>0</v>
      </c>
      <c r="T459" s="216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17" t="s">
        <v>266</v>
      </c>
      <c r="AT459" s="217" t="s">
        <v>128</v>
      </c>
      <c r="AU459" s="217" t="s">
        <v>85</v>
      </c>
      <c r="AY459" s="19" t="s">
        <v>125</v>
      </c>
      <c r="BE459" s="218">
        <f>IF(N459="základní",J459,0)</f>
        <v>0</v>
      </c>
      <c r="BF459" s="218">
        <f>IF(N459="snížená",J459,0)</f>
        <v>0</v>
      </c>
      <c r="BG459" s="218">
        <f>IF(N459="zákl. přenesená",J459,0)</f>
        <v>0</v>
      </c>
      <c r="BH459" s="218">
        <f>IF(N459="sníž. přenesená",J459,0)</f>
        <v>0</v>
      </c>
      <c r="BI459" s="218">
        <f>IF(N459="nulová",J459,0)</f>
        <v>0</v>
      </c>
      <c r="BJ459" s="19" t="s">
        <v>83</v>
      </c>
      <c r="BK459" s="218">
        <f>ROUND(I459*H459,2)</f>
        <v>0</v>
      </c>
      <c r="BL459" s="19" t="s">
        <v>266</v>
      </c>
      <c r="BM459" s="217" t="s">
        <v>500</v>
      </c>
    </row>
    <row r="460" s="2" customFormat="1">
      <c r="A460" s="40"/>
      <c r="B460" s="41"/>
      <c r="C460" s="42"/>
      <c r="D460" s="219" t="s">
        <v>135</v>
      </c>
      <c r="E460" s="42"/>
      <c r="F460" s="220" t="s">
        <v>501</v>
      </c>
      <c r="G460" s="42"/>
      <c r="H460" s="42"/>
      <c r="I460" s="221"/>
      <c r="J460" s="42"/>
      <c r="K460" s="42"/>
      <c r="L460" s="46"/>
      <c r="M460" s="222"/>
      <c r="N460" s="223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135</v>
      </c>
      <c r="AU460" s="19" t="s">
        <v>85</v>
      </c>
    </row>
    <row r="461" s="13" customFormat="1">
      <c r="A461" s="13"/>
      <c r="B461" s="224"/>
      <c r="C461" s="225"/>
      <c r="D461" s="226" t="s">
        <v>137</v>
      </c>
      <c r="E461" s="227" t="s">
        <v>19</v>
      </c>
      <c r="F461" s="228" t="s">
        <v>138</v>
      </c>
      <c r="G461" s="225"/>
      <c r="H461" s="227" t="s">
        <v>19</v>
      </c>
      <c r="I461" s="229"/>
      <c r="J461" s="225"/>
      <c r="K461" s="225"/>
      <c r="L461" s="230"/>
      <c r="M461" s="231"/>
      <c r="N461" s="232"/>
      <c r="O461" s="232"/>
      <c r="P461" s="232"/>
      <c r="Q461" s="232"/>
      <c r="R461" s="232"/>
      <c r="S461" s="232"/>
      <c r="T461" s="23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4" t="s">
        <v>137</v>
      </c>
      <c r="AU461" s="234" t="s">
        <v>85</v>
      </c>
      <c r="AV461" s="13" t="s">
        <v>83</v>
      </c>
      <c r="AW461" s="13" t="s">
        <v>36</v>
      </c>
      <c r="AX461" s="13" t="s">
        <v>75</v>
      </c>
      <c r="AY461" s="234" t="s">
        <v>125</v>
      </c>
    </row>
    <row r="462" s="13" customFormat="1">
      <c r="A462" s="13"/>
      <c r="B462" s="224"/>
      <c r="C462" s="225"/>
      <c r="D462" s="226" t="s">
        <v>137</v>
      </c>
      <c r="E462" s="227" t="s">
        <v>19</v>
      </c>
      <c r="F462" s="228" t="s">
        <v>495</v>
      </c>
      <c r="G462" s="225"/>
      <c r="H462" s="227" t="s">
        <v>19</v>
      </c>
      <c r="I462" s="229"/>
      <c r="J462" s="225"/>
      <c r="K462" s="225"/>
      <c r="L462" s="230"/>
      <c r="M462" s="231"/>
      <c r="N462" s="232"/>
      <c r="O462" s="232"/>
      <c r="P462" s="232"/>
      <c r="Q462" s="232"/>
      <c r="R462" s="232"/>
      <c r="S462" s="232"/>
      <c r="T462" s="23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4" t="s">
        <v>137</v>
      </c>
      <c r="AU462" s="234" t="s">
        <v>85</v>
      </c>
      <c r="AV462" s="13" t="s">
        <v>83</v>
      </c>
      <c r="AW462" s="13" t="s">
        <v>36</v>
      </c>
      <c r="AX462" s="13" t="s">
        <v>75</v>
      </c>
      <c r="AY462" s="234" t="s">
        <v>125</v>
      </c>
    </row>
    <row r="463" s="14" customFormat="1">
      <c r="A463" s="14"/>
      <c r="B463" s="235"/>
      <c r="C463" s="236"/>
      <c r="D463" s="226" t="s">
        <v>137</v>
      </c>
      <c r="E463" s="237" t="s">
        <v>19</v>
      </c>
      <c r="F463" s="238" t="s">
        <v>496</v>
      </c>
      <c r="G463" s="236"/>
      <c r="H463" s="239">
        <v>8.6400000000000006</v>
      </c>
      <c r="I463" s="240"/>
      <c r="J463" s="236"/>
      <c r="K463" s="236"/>
      <c r="L463" s="241"/>
      <c r="M463" s="242"/>
      <c r="N463" s="243"/>
      <c r="O463" s="243"/>
      <c r="P463" s="243"/>
      <c r="Q463" s="243"/>
      <c r="R463" s="243"/>
      <c r="S463" s="243"/>
      <c r="T463" s="24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5" t="s">
        <v>137</v>
      </c>
      <c r="AU463" s="245" t="s">
        <v>85</v>
      </c>
      <c r="AV463" s="14" t="s">
        <v>85</v>
      </c>
      <c r="AW463" s="14" t="s">
        <v>36</v>
      </c>
      <c r="AX463" s="14" t="s">
        <v>83</v>
      </c>
      <c r="AY463" s="245" t="s">
        <v>125</v>
      </c>
    </row>
    <row r="464" s="2" customFormat="1" ht="55.5" customHeight="1">
      <c r="A464" s="40"/>
      <c r="B464" s="41"/>
      <c r="C464" s="206" t="s">
        <v>502</v>
      </c>
      <c r="D464" s="206" t="s">
        <v>128</v>
      </c>
      <c r="E464" s="207" t="s">
        <v>503</v>
      </c>
      <c r="F464" s="208" t="s">
        <v>504</v>
      </c>
      <c r="G464" s="209" t="s">
        <v>450</v>
      </c>
      <c r="H464" s="210">
        <v>0.42199999999999999</v>
      </c>
      <c r="I464" s="211"/>
      <c r="J464" s="212">
        <f>ROUND(I464*H464,2)</f>
        <v>0</v>
      </c>
      <c r="K464" s="208" t="s">
        <v>132</v>
      </c>
      <c r="L464" s="46"/>
      <c r="M464" s="213" t="s">
        <v>19</v>
      </c>
      <c r="N464" s="214" t="s">
        <v>46</v>
      </c>
      <c r="O464" s="86"/>
      <c r="P464" s="215">
        <f>O464*H464</f>
        <v>0</v>
      </c>
      <c r="Q464" s="215">
        <v>0</v>
      </c>
      <c r="R464" s="215">
        <f>Q464*H464</f>
        <v>0</v>
      </c>
      <c r="S464" s="215">
        <v>0</v>
      </c>
      <c r="T464" s="216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17" t="s">
        <v>266</v>
      </c>
      <c r="AT464" s="217" t="s">
        <v>128</v>
      </c>
      <c r="AU464" s="217" t="s">
        <v>85</v>
      </c>
      <c r="AY464" s="19" t="s">
        <v>125</v>
      </c>
      <c r="BE464" s="218">
        <f>IF(N464="základní",J464,0)</f>
        <v>0</v>
      </c>
      <c r="BF464" s="218">
        <f>IF(N464="snížená",J464,0)</f>
        <v>0</v>
      </c>
      <c r="BG464" s="218">
        <f>IF(N464="zákl. přenesená",J464,0)</f>
        <v>0</v>
      </c>
      <c r="BH464" s="218">
        <f>IF(N464="sníž. přenesená",J464,0)</f>
        <v>0</v>
      </c>
      <c r="BI464" s="218">
        <f>IF(N464="nulová",J464,0)</f>
        <v>0</v>
      </c>
      <c r="BJ464" s="19" t="s">
        <v>83</v>
      </c>
      <c r="BK464" s="218">
        <f>ROUND(I464*H464,2)</f>
        <v>0</v>
      </c>
      <c r="BL464" s="19" t="s">
        <v>266</v>
      </c>
      <c r="BM464" s="217" t="s">
        <v>505</v>
      </c>
    </row>
    <row r="465" s="2" customFormat="1">
      <c r="A465" s="40"/>
      <c r="B465" s="41"/>
      <c r="C465" s="42"/>
      <c r="D465" s="219" t="s">
        <v>135</v>
      </c>
      <c r="E465" s="42"/>
      <c r="F465" s="220" t="s">
        <v>506</v>
      </c>
      <c r="G465" s="42"/>
      <c r="H465" s="42"/>
      <c r="I465" s="221"/>
      <c r="J465" s="42"/>
      <c r="K465" s="42"/>
      <c r="L465" s="46"/>
      <c r="M465" s="222"/>
      <c r="N465" s="223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135</v>
      </c>
      <c r="AU465" s="19" t="s">
        <v>85</v>
      </c>
    </row>
    <row r="466" s="12" customFormat="1" ht="22.8" customHeight="1">
      <c r="A466" s="12"/>
      <c r="B466" s="190"/>
      <c r="C466" s="191"/>
      <c r="D466" s="192" t="s">
        <v>74</v>
      </c>
      <c r="E466" s="204" t="s">
        <v>507</v>
      </c>
      <c r="F466" s="204" t="s">
        <v>508</v>
      </c>
      <c r="G466" s="191"/>
      <c r="H466" s="191"/>
      <c r="I466" s="194"/>
      <c r="J466" s="205">
        <f>BK466</f>
        <v>0</v>
      </c>
      <c r="K466" s="191"/>
      <c r="L466" s="196"/>
      <c r="M466" s="197"/>
      <c r="N466" s="198"/>
      <c r="O466" s="198"/>
      <c r="P466" s="199">
        <f>SUM(P467:P480)</f>
        <v>0</v>
      </c>
      <c r="Q466" s="198"/>
      <c r="R466" s="199">
        <f>SUM(R467:R480)</f>
        <v>0.014083200000000001</v>
      </c>
      <c r="S466" s="198"/>
      <c r="T466" s="200">
        <f>SUM(T467:T480)</f>
        <v>0.01755</v>
      </c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R466" s="201" t="s">
        <v>85</v>
      </c>
      <c r="AT466" s="202" t="s">
        <v>74</v>
      </c>
      <c r="AU466" s="202" t="s">
        <v>83</v>
      </c>
      <c r="AY466" s="201" t="s">
        <v>125</v>
      </c>
      <c r="BK466" s="203">
        <f>SUM(BK467:BK480)</f>
        <v>0</v>
      </c>
    </row>
    <row r="467" s="2" customFormat="1" ht="24.15" customHeight="1">
      <c r="A467" s="40"/>
      <c r="B467" s="41"/>
      <c r="C467" s="206" t="s">
        <v>509</v>
      </c>
      <c r="D467" s="206" t="s">
        <v>128</v>
      </c>
      <c r="E467" s="207" t="s">
        <v>510</v>
      </c>
      <c r="F467" s="208" t="s">
        <v>511</v>
      </c>
      <c r="G467" s="209" t="s">
        <v>285</v>
      </c>
      <c r="H467" s="210">
        <v>5.4000000000000004</v>
      </c>
      <c r="I467" s="211"/>
      <c r="J467" s="212">
        <f>ROUND(I467*H467,2)</f>
        <v>0</v>
      </c>
      <c r="K467" s="208" t="s">
        <v>132</v>
      </c>
      <c r="L467" s="46"/>
      <c r="M467" s="213" t="s">
        <v>19</v>
      </c>
      <c r="N467" s="214" t="s">
        <v>46</v>
      </c>
      <c r="O467" s="86"/>
      <c r="P467" s="215">
        <f>O467*H467</f>
        <v>0</v>
      </c>
      <c r="Q467" s="215">
        <v>0</v>
      </c>
      <c r="R467" s="215">
        <f>Q467*H467</f>
        <v>0</v>
      </c>
      <c r="S467" s="215">
        <v>0.0032499999999999999</v>
      </c>
      <c r="T467" s="216">
        <f>S467*H467</f>
        <v>0.01755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17" t="s">
        <v>266</v>
      </c>
      <c r="AT467" s="217" t="s">
        <v>128</v>
      </c>
      <c r="AU467" s="217" t="s">
        <v>85</v>
      </c>
      <c r="AY467" s="19" t="s">
        <v>125</v>
      </c>
      <c r="BE467" s="218">
        <f>IF(N467="základní",J467,0)</f>
        <v>0</v>
      </c>
      <c r="BF467" s="218">
        <f>IF(N467="snížená",J467,0)</f>
        <v>0</v>
      </c>
      <c r="BG467" s="218">
        <f>IF(N467="zákl. přenesená",J467,0)</f>
        <v>0</v>
      </c>
      <c r="BH467" s="218">
        <f>IF(N467="sníž. přenesená",J467,0)</f>
        <v>0</v>
      </c>
      <c r="BI467" s="218">
        <f>IF(N467="nulová",J467,0)</f>
        <v>0</v>
      </c>
      <c r="BJ467" s="19" t="s">
        <v>83</v>
      </c>
      <c r="BK467" s="218">
        <f>ROUND(I467*H467,2)</f>
        <v>0</v>
      </c>
      <c r="BL467" s="19" t="s">
        <v>266</v>
      </c>
      <c r="BM467" s="217" t="s">
        <v>512</v>
      </c>
    </row>
    <row r="468" s="2" customFormat="1">
      <c r="A468" s="40"/>
      <c r="B468" s="41"/>
      <c r="C468" s="42"/>
      <c r="D468" s="219" t="s">
        <v>135</v>
      </c>
      <c r="E468" s="42"/>
      <c r="F468" s="220" t="s">
        <v>513</v>
      </c>
      <c r="G468" s="42"/>
      <c r="H468" s="42"/>
      <c r="I468" s="221"/>
      <c r="J468" s="42"/>
      <c r="K468" s="42"/>
      <c r="L468" s="46"/>
      <c r="M468" s="222"/>
      <c r="N468" s="223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135</v>
      </c>
      <c r="AU468" s="19" t="s">
        <v>85</v>
      </c>
    </row>
    <row r="469" s="13" customFormat="1">
      <c r="A469" s="13"/>
      <c r="B469" s="224"/>
      <c r="C469" s="225"/>
      <c r="D469" s="226" t="s">
        <v>137</v>
      </c>
      <c r="E469" s="227" t="s">
        <v>19</v>
      </c>
      <c r="F469" s="228" t="s">
        <v>138</v>
      </c>
      <c r="G469" s="225"/>
      <c r="H469" s="227" t="s">
        <v>19</v>
      </c>
      <c r="I469" s="229"/>
      <c r="J469" s="225"/>
      <c r="K469" s="225"/>
      <c r="L469" s="230"/>
      <c r="M469" s="231"/>
      <c r="N469" s="232"/>
      <c r="O469" s="232"/>
      <c r="P469" s="232"/>
      <c r="Q469" s="232"/>
      <c r="R469" s="232"/>
      <c r="S469" s="232"/>
      <c r="T469" s="23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4" t="s">
        <v>137</v>
      </c>
      <c r="AU469" s="234" t="s">
        <v>85</v>
      </c>
      <c r="AV469" s="13" t="s">
        <v>83</v>
      </c>
      <c r="AW469" s="13" t="s">
        <v>36</v>
      </c>
      <c r="AX469" s="13" t="s">
        <v>75</v>
      </c>
      <c r="AY469" s="234" t="s">
        <v>125</v>
      </c>
    </row>
    <row r="470" s="13" customFormat="1">
      <c r="A470" s="13"/>
      <c r="B470" s="224"/>
      <c r="C470" s="225"/>
      <c r="D470" s="226" t="s">
        <v>137</v>
      </c>
      <c r="E470" s="227" t="s">
        <v>19</v>
      </c>
      <c r="F470" s="228" t="s">
        <v>514</v>
      </c>
      <c r="G470" s="225"/>
      <c r="H470" s="227" t="s">
        <v>19</v>
      </c>
      <c r="I470" s="229"/>
      <c r="J470" s="225"/>
      <c r="K470" s="225"/>
      <c r="L470" s="230"/>
      <c r="M470" s="231"/>
      <c r="N470" s="232"/>
      <c r="O470" s="232"/>
      <c r="P470" s="232"/>
      <c r="Q470" s="232"/>
      <c r="R470" s="232"/>
      <c r="S470" s="232"/>
      <c r="T470" s="23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4" t="s">
        <v>137</v>
      </c>
      <c r="AU470" s="234" t="s">
        <v>85</v>
      </c>
      <c r="AV470" s="13" t="s">
        <v>83</v>
      </c>
      <c r="AW470" s="13" t="s">
        <v>36</v>
      </c>
      <c r="AX470" s="13" t="s">
        <v>75</v>
      </c>
      <c r="AY470" s="234" t="s">
        <v>125</v>
      </c>
    </row>
    <row r="471" s="14" customFormat="1">
      <c r="A471" s="14"/>
      <c r="B471" s="235"/>
      <c r="C471" s="236"/>
      <c r="D471" s="226" t="s">
        <v>137</v>
      </c>
      <c r="E471" s="237" t="s">
        <v>19</v>
      </c>
      <c r="F471" s="238" t="s">
        <v>515</v>
      </c>
      <c r="G471" s="236"/>
      <c r="H471" s="239">
        <v>5.4000000000000004</v>
      </c>
      <c r="I471" s="240"/>
      <c r="J471" s="236"/>
      <c r="K471" s="236"/>
      <c r="L471" s="241"/>
      <c r="M471" s="242"/>
      <c r="N471" s="243"/>
      <c r="O471" s="243"/>
      <c r="P471" s="243"/>
      <c r="Q471" s="243"/>
      <c r="R471" s="243"/>
      <c r="S471" s="243"/>
      <c r="T471" s="24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5" t="s">
        <v>137</v>
      </c>
      <c r="AU471" s="245" t="s">
        <v>85</v>
      </c>
      <c r="AV471" s="14" t="s">
        <v>85</v>
      </c>
      <c r="AW471" s="14" t="s">
        <v>36</v>
      </c>
      <c r="AX471" s="14" t="s">
        <v>83</v>
      </c>
      <c r="AY471" s="245" t="s">
        <v>125</v>
      </c>
    </row>
    <row r="472" s="2" customFormat="1" ht="37.8" customHeight="1">
      <c r="A472" s="40"/>
      <c r="B472" s="41"/>
      <c r="C472" s="206" t="s">
        <v>516</v>
      </c>
      <c r="D472" s="206" t="s">
        <v>128</v>
      </c>
      <c r="E472" s="207" t="s">
        <v>517</v>
      </c>
      <c r="F472" s="208" t="s">
        <v>518</v>
      </c>
      <c r="G472" s="209" t="s">
        <v>285</v>
      </c>
      <c r="H472" s="210">
        <v>5.4000000000000004</v>
      </c>
      <c r="I472" s="211"/>
      <c r="J472" s="212">
        <f>ROUND(I472*H472,2)</f>
        <v>0</v>
      </c>
      <c r="K472" s="208" t="s">
        <v>132</v>
      </c>
      <c r="L472" s="46"/>
      <c r="M472" s="213" t="s">
        <v>19</v>
      </c>
      <c r="N472" s="214" t="s">
        <v>46</v>
      </c>
      <c r="O472" s="86"/>
      <c r="P472" s="215">
        <f>O472*H472</f>
        <v>0</v>
      </c>
      <c r="Q472" s="215">
        <v>0.00042999999999999999</v>
      </c>
      <c r="R472" s="215">
        <f>Q472*H472</f>
        <v>0.0023220000000000003</v>
      </c>
      <c r="S472" s="215">
        <v>0</v>
      </c>
      <c r="T472" s="216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17" t="s">
        <v>266</v>
      </c>
      <c r="AT472" s="217" t="s">
        <v>128</v>
      </c>
      <c r="AU472" s="217" t="s">
        <v>85</v>
      </c>
      <c r="AY472" s="19" t="s">
        <v>125</v>
      </c>
      <c r="BE472" s="218">
        <f>IF(N472="základní",J472,0)</f>
        <v>0</v>
      </c>
      <c r="BF472" s="218">
        <f>IF(N472="snížená",J472,0)</f>
        <v>0</v>
      </c>
      <c r="BG472" s="218">
        <f>IF(N472="zákl. přenesená",J472,0)</f>
        <v>0</v>
      </c>
      <c r="BH472" s="218">
        <f>IF(N472="sníž. přenesená",J472,0)</f>
        <v>0</v>
      </c>
      <c r="BI472" s="218">
        <f>IF(N472="nulová",J472,0)</f>
        <v>0</v>
      </c>
      <c r="BJ472" s="19" t="s">
        <v>83</v>
      </c>
      <c r="BK472" s="218">
        <f>ROUND(I472*H472,2)</f>
        <v>0</v>
      </c>
      <c r="BL472" s="19" t="s">
        <v>266</v>
      </c>
      <c r="BM472" s="217" t="s">
        <v>519</v>
      </c>
    </row>
    <row r="473" s="2" customFormat="1">
      <c r="A473" s="40"/>
      <c r="B473" s="41"/>
      <c r="C473" s="42"/>
      <c r="D473" s="219" t="s">
        <v>135</v>
      </c>
      <c r="E473" s="42"/>
      <c r="F473" s="220" t="s">
        <v>520</v>
      </c>
      <c r="G473" s="42"/>
      <c r="H473" s="42"/>
      <c r="I473" s="221"/>
      <c r="J473" s="42"/>
      <c r="K473" s="42"/>
      <c r="L473" s="46"/>
      <c r="M473" s="222"/>
      <c r="N473" s="223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135</v>
      </c>
      <c r="AU473" s="19" t="s">
        <v>85</v>
      </c>
    </row>
    <row r="474" s="13" customFormat="1">
      <c r="A474" s="13"/>
      <c r="B474" s="224"/>
      <c r="C474" s="225"/>
      <c r="D474" s="226" t="s">
        <v>137</v>
      </c>
      <c r="E474" s="227" t="s">
        <v>19</v>
      </c>
      <c r="F474" s="228" t="s">
        <v>138</v>
      </c>
      <c r="G474" s="225"/>
      <c r="H474" s="227" t="s">
        <v>19</v>
      </c>
      <c r="I474" s="229"/>
      <c r="J474" s="225"/>
      <c r="K474" s="225"/>
      <c r="L474" s="230"/>
      <c r="M474" s="231"/>
      <c r="N474" s="232"/>
      <c r="O474" s="232"/>
      <c r="P474" s="232"/>
      <c r="Q474" s="232"/>
      <c r="R474" s="232"/>
      <c r="S474" s="232"/>
      <c r="T474" s="23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4" t="s">
        <v>137</v>
      </c>
      <c r="AU474" s="234" t="s">
        <v>85</v>
      </c>
      <c r="AV474" s="13" t="s">
        <v>83</v>
      </c>
      <c r="AW474" s="13" t="s">
        <v>36</v>
      </c>
      <c r="AX474" s="13" t="s">
        <v>75</v>
      </c>
      <c r="AY474" s="234" t="s">
        <v>125</v>
      </c>
    </row>
    <row r="475" s="13" customFormat="1">
      <c r="A475" s="13"/>
      <c r="B475" s="224"/>
      <c r="C475" s="225"/>
      <c r="D475" s="226" t="s">
        <v>137</v>
      </c>
      <c r="E475" s="227" t="s">
        <v>19</v>
      </c>
      <c r="F475" s="228" t="s">
        <v>514</v>
      </c>
      <c r="G475" s="225"/>
      <c r="H475" s="227" t="s">
        <v>19</v>
      </c>
      <c r="I475" s="229"/>
      <c r="J475" s="225"/>
      <c r="K475" s="225"/>
      <c r="L475" s="230"/>
      <c r="M475" s="231"/>
      <c r="N475" s="232"/>
      <c r="O475" s="232"/>
      <c r="P475" s="232"/>
      <c r="Q475" s="232"/>
      <c r="R475" s="232"/>
      <c r="S475" s="232"/>
      <c r="T475" s="23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4" t="s">
        <v>137</v>
      </c>
      <c r="AU475" s="234" t="s">
        <v>85</v>
      </c>
      <c r="AV475" s="13" t="s">
        <v>83</v>
      </c>
      <c r="AW475" s="13" t="s">
        <v>36</v>
      </c>
      <c r="AX475" s="13" t="s">
        <v>75</v>
      </c>
      <c r="AY475" s="234" t="s">
        <v>125</v>
      </c>
    </row>
    <row r="476" s="14" customFormat="1">
      <c r="A476" s="14"/>
      <c r="B476" s="235"/>
      <c r="C476" s="236"/>
      <c r="D476" s="226" t="s">
        <v>137</v>
      </c>
      <c r="E476" s="237" t="s">
        <v>19</v>
      </c>
      <c r="F476" s="238" t="s">
        <v>515</v>
      </c>
      <c r="G476" s="236"/>
      <c r="H476" s="239">
        <v>5.4000000000000004</v>
      </c>
      <c r="I476" s="240"/>
      <c r="J476" s="236"/>
      <c r="K476" s="236"/>
      <c r="L476" s="241"/>
      <c r="M476" s="242"/>
      <c r="N476" s="243"/>
      <c r="O476" s="243"/>
      <c r="P476" s="243"/>
      <c r="Q476" s="243"/>
      <c r="R476" s="243"/>
      <c r="S476" s="243"/>
      <c r="T476" s="24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5" t="s">
        <v>137</v>
      </c>
      <c r="AU476" s="245" t="s">
        <v>85</v>
      </c>
      <c r="AV476" s="14" t="s">
        <v>85</v>
      </c>
      <c r="AW476" s="14" t="s">
        <v>36</v>
      </c>
      <c r="AX476" s="14" t="s">
        <v>83</v>
      </c>
      <c r="AY476" s="245" t="s">
        <v>125</v>
      </c>
    </row>
    <row r="477" s="2" customFormat="1" ht="24.15" customHeight="1">
      <c r="A477" s="40"/>
      <c r="B477" s="41"/>
      <c r="C477" s="257" t="s">
        <v>521</v>
      </c>
      <c r="D477" s="257" t="s">
        <v>200</v>
      </c>
      <c r="E477" s="258" t="s">
        <v>522</v>
      </c>
      <c r="F477" s="259" t="s">
        <v>523</v>
      </c>
      <c r="G477" s="260" t="s">
        <v>285</v>
      </c>
      <c r="H477" s="261">
        <v>5.9400000000000004</v>
      </c>
      <c r="I477" s="262"/>
      <c r="J477" s="263">
        <f>ROUND(I477*H477,2)</f>
        <v>0</v>
      </c>
      <c r="K477" s="259" t="s">
        <v>132</v>
      </c>
      <c r="L477" s="264"/>
      <c r="M477" s="265" t="s">
        <v>19</v>
      </c>
      <c r="N477" s="266" t="s">
        <v>46</v>
      </c>
      <c r="O477" s="86"/>
      <c r="P477" s="215">
        <f>O477*H477</f>
        <v>0</v>
      </c>
      <c r="Q477" s="215">
        <v>0.00198</v>
      </c>
      <c r="R477" s="215">
        <f>Q477*H477</f>
        <v>0.011761200000000001</v>
      </c>
      <c r="S477" s="215">
        <v>0</v>
      </c>
      <c r="T477" s="216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17" t="s">
        <v>385</v>
      </c>
      <c r="AT477" s="217" t="s">
        <v>200</v>
      </c>
      <c r="AU477" s="217" t="s">
        <v>85</v>
      </c>
      <c r="AY477" s="19" t="s">
        <v>125</v>
      </c>
      <c r="BE477" s="218">
        <f>IF(N477="základní",J477,0)</f>
        <v>0</v>
      </c>
      <c r="BF477" s="218">
        <f>IF(N477="snížená",J477,0)</f>
        <v>0</v>
      </c>
      <c r="BG477" s="218">
        <f>IF(N477="zákl. přenesená",J477,0)</f>
        <v>0</v>
      </c>
      <c r="BH477" s="218">
        <f>IF(N477="sníž. přenesená",J477,0)</f>
        <v>0</v>
      </c>
      <c r="BI477" s="218">
        <f>IF(N477="nulová",J477,0)</f>
        <v>0</v>
      </c>
      <c r="BJ477" s="19" t="s">
        <v>83</v>
      </c>
      <c r="BK477" s="218">
        <f>ROUND(I477*H477,2)</f>
        <v>0</v>
      </c>
      <c r="BL477" s="19" t="s">
        <v>266</v>
      </c>
      <c r="BM477" s="217" t="s">
        <v>524</v>
      </c>
    </row>
    <row r="478" s="14" customFormat="1">
      <c r="A478" s="14"/>
      <c r="B478" s="235"/>
      <c r="C478" s="236"/>
      <c r="D478" s="226" t="s">
        <v>137</v>
      </c>
      <c r="E478" s="236"/>
      <c r="F478" s="238" t="s">
        <v>525</v>
      </c>
      <c r="G478" s="236"/>
      <c r="H478" s="239">
        <v>5.9400000000000004</v>
      </c>
      <c r="I478" s="240"/>
      <c r="J478" s="236"/>
      <c r="K478" s="236"/>
      <c r="L478" s="241"/>
      <c r="M478" s="242"/>
      <c r="N478" s="243"/>
      <c r="O478" s="243"/>
      <c r="P478" s="243"/>
      <c r="Q478" s="243"/>
      <c r="R478" s="243"/>
      <c r="S478" s="243"/>
      <c r="T478" s="24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5" t="s">
        <v>137</v>
      </c>
      <c r="AU478" s="245" t="s">
        <v>85</v>
      </c>
      <c r="AV478" s="14" t="s">
        <v>85</v>
      </c>
      <c r="AW478" s="14" t="s">
        <v>4</v>
      </c>
      <c r="AX478" s="14" t="s">
        <v>83</v>
      </c>
      <c r="AY478" s="245" t="s">
        <v>125</v>
      </c>
    </row>
    <row r="479" s="2" customFormat="1" ht="55.5" customHeight="1">
      <c r="A479" s="40"/>
      <c r="B479" s="41"/>
      <c r="C479" s="206" t="s">
        <v>526</v>
      </c>
      <c r="D479" s="206" t="s">
        <v>128</v>
      </c>
      <c r="E479" s="207" t="s">
        <v>527</v>
      </c>
      <c r="F479" s="208" t="s">
        <v>528</v>
      </c>
      <c r="G479" s="209" t="s">
        <v>450</v>
      </c>
      <c r="H479" s="210">
        <v>0.014</v>
      </c>
      <c r="I479" s="211"/>
      <c r="J479" s="212">
        <f>ROUND(I479*H479,2)</f>
        <v>0</v>
      </c>
      <c r="K479" s="208" t="s">
        <v>132</v>
      </c>
      <c r="L479" s="46"/>
      <c r="M479" s="213" t="s">
        <v>19</v>
      </c>
      <c r="N479" s="214" t="s">
        <v>46</v>
      </c>
      <c r="O479" s="86"/>
      <c r="P479" s="215">
        <f>O479*H479</f>
        <v>0</v>
      </c>
      <c r="Q479" s="215">
        <v>0</v>
      </c>
      <c r="R479" s="215">
        <f>Q479*H479</f>
        <v>0</v>
      </c>
      <c r="S479" s="215">
        <v>0</v>
      </c>
      <c r="T479" s="216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17" t="s">
        <v>266</v>
      </c>
      <c r="AT479" s="217" t="s">
        <v>128</v>
      </c>
      <c r="AU479" s="217" t="s">
        <v>85</v>
      </c>
      <c r="AY479" s="19" t="s">
        <v>125</v>
      </c>
      <c r="BE479" s="218">
        <f>IF(N479="základní",J479,0)</f>
        <v>0</v>
      </c>
      <c r="BF479" s="218">
        <f>IF(N479="snížená",J479,0)</f>
        <v>0</v>
      </c>
      <c r="BG479" s="218">
        <f>IF(N479="zákl. přenesená",J479,0)</f>
        <v>0</v>
      </c>
      <c r="BH479" s="218">
        <f>IF(N479="sníž. přenesená",J479,0)</f>
        <v>0</v>
      </c>
      <c r="BI479" s="218">
        <f>IF(N479="nulová",J479,0)</f>
        <v>0</v>
      </c>
      <c r="BJ479" s="19" t="s">
        <v>83</v>
      </c>
      <c r="BK479" s="218">
        <f>ROUND(I479*H479,2)</f>
        <v>0</v>
      </c>
      <c r="BL479" s="19" t="s">
        <v>266</v>
      </c>
      <c r="BM479" s="217" t="s">
        <v>529</v>
      </c>
    </row>
    <row r="480" s="2" customFormat="1">
      <c r="A480" s="40"/>
      <c r="B480" s="41"/>
      <c r="C480" s="42"/>
      <c r="D480" s="219" t="s">
        <v>135</v>
      </c>
      <c r="E480" s="42"/>
      <c r="F480" s="220" t="s">
        <v>530</v>
      </c>
      <c r="G480" s="42"/>
      <c r="H480" s="42"/>
      <c r="I480" s="221"/>
      <c r="J480" s="42"/>
      <c r="K480" s="42"/>
      <c r="L480" s="46"/>
      <c r="M480" s="222"/>
      <c r="N480" s="223"/>
      <c r="O480" s="86"/>
      <c r="P480" s="86"/>
      <c r="Q480" s="86"/>
      <c r="R480" s="86"/>
      <c r="S480" s="86"/>
      <c r="T480" s="87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135</v>
      </c>
      <c r="AU480" s="19" t="s">
        <v>85</v>
      </c>
    </row>
    <row r="481" s="12" customFormat="1" ht="22.8" customHeight="1">
      <c r="A481" s="12"/>
      <c r="B481" s="190"/>
      <c r="C481" s="191"/>
      <c r="D481" s="192" t="s">
        <v>74</v>
      </c>
      <c r="E481" s="204" t="s">
        <v>531</v>
      </c>
      <c r="F481" s="204" t="s">
        <v>532</v>
      </c>
      <c r="G481" s="191"/>
      <c r="H481" s="191"/>
      <c r="I481" s="194"/>
      <c r="J481" s="205">
        <f>BK481</f>
        <v>0</v>
      </c>
      <c r="K481" s="191"/>
      <c r="L481" s="196"/>
      <c r="M481" s="197"/>
      <c r="N481" s="198"/>
      <c r="O481" s="198"/>
      <c r="P481" s="199">
        <f>SUM(P482:P505)</f>
        <v>0</v>
      </c>
      <c r="Q481" s="198"/>
      <c r="R481" s="199">
        <f>SUM(R482:R505)</f>
        <v>0</v>
      </c>
      <c r="S481" s="198"/>
      <c r="T481" s="200">
        <f>SUM(T482:T505)</f>
        <v>0</v>
      </c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R481" s="201" t="s">
        <v>85</v>
      </c>
      <c r="AT481" s="202" t="s">
        <v>74</v>
      </c>
      <c r="AU481" s="202" t="s">
        <v>83</v>
      </c>
      <c r="AY481" s="201" t="s">
        <v>125</v>
      </c>
      <c r="BK481" s="203">
        <f>SUM(BK482:BK505)</f>
        <v>0</v>
      </c>
    </row>
    <row r="482" s="2" customFormat="1" ht="24.15" customHeight="1">
      <c r="A482" s="40"/>
      <c r="B482" s="41"/>
      <c r="C482" s="206" t="s">
        <v>533</v>
      </c>
      <c r="D482" s="206" t="s">
        <v>128</v>
      </c>
      <c r="E482" s="207" t="s">
        <v>534</v>
      </c>
      <c r="F482" s="208" t="s">
        <v>535</v>
      </c>
      <c r="G482" s="209" t="s">
        <v>285</v>
      </c>
      <c r="H482" s="210">
        <v>306.39999999999998</v>
      </c>
      <c r="I482" s="211"/>
      <c r="J482" s="212">
        <f>ROUND(I482*H482,2)</f>
        <v>0</v>
      </c>
      <c r="K482" s="208" t="s">
        <v>19</v>
      </c>
      <c r="L482" s="46"/>
      <c r="M482" s="213" t="s">
        <v>19</v>
      </c>
      <c r="N482" s="214" t="s">
        <v>46</v>
      </c>
      <c r="O482" s="86"/>
      <c r="P482" s="215">
        <f>O482*H482</f>
        <v>0</v>
      </c>
      <c r="Q482" s="215">
        <v>0</v>
      </c>
      <c r="R482" s="215">
        <f>Q482*H482</f>
        <v>0</v>
      </c>
      <c r="S482" s="215">
        <v>0</v>
      </c>
      <c r="T482" s="216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17" t="s">
        <v>266</v>
      </c>
      <c r="AT482" s="217" t="s">
        <v>128</v>
      </c>
      <c r="AU482" s="217" t="s">
        <v>85</v>
      </c>
      <c r="AY482" s="19" t="s">
        <v>125</v>
      </c>
      <c r="BE482" s="218">
        <f>IF(N482="základní",J482,0)</f>
        <v>0</v>
      </c>
      <c r="BF482" s="218">
        <f>IF(N482="snížená",J482,0)</f>
        <v>0</v>
      </c>
      <c r="BG482" s="218">
        <f>IF(N482="zákl. přenesená",J482,0)</f>
        <v>0</v>
      </c>
      <c r="BH482" s="218">
        <f>IF(N482="sníž. přenesená",J482,0)</f>
        <v>0</v>
      </c>
      <c r="BI482" s="218">
        <f>IF(N482="nulová",J482,0)</f>
        <v>0</v>
      </c>
      <c r="BJ482" s="19" t="s">
        <v>83</v>
      </c>
      <c r="BK482" s="218">
        <f>ROUND(I482*H482,2)</f>
        <v>0</v>
      </c>
      <c r="BL482" s="19" t="s">
        <v>266</v>
      </c>
      <c r="BM482" s="217" t="s">
        <v>536</v>
      </c>
    </row>
    <row r="483" s="13" customFormat="1">
      <c r="A483" s="13"/>
      <c r="B483" s="224"/>
      <c r="C483" s="225"/>
      <c r="D483" s="226" t="s">
        <v>137</v>
      </c>
      <c r="E483" s="227" t="s">
        <v>19</v>
      </c>
      <c r="F483" s="228" t="s">
        <v>138</v>
      </c>
      <c r="G483" s="225"/>
      <c r="H483" s="227" t="s">
        <v>19</v>
      </c>
      <c r="I483" s="229"/>
      <c r="J483" s="225"/>
      <c r="K483" s="225"/>
      <c r="L483" s="230"/>
      <c r="M483" s="231"/>
      <c r="N483" s="232"/>
      <c r="O483" s="232"/>
      <c r="P483" s="232"/>
      <c r="Q483" s="232"/>
      <c r="R483" s="232"/>
      <c r="S483" s="232"/>
      <c r="T483" s="23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4" t="s">
        <v>137</v>
      </c>
      <c r="AU483" s="234" t="s">
        <v>85</v>
      </c>
      <c r="AV483" s="13" t="s">
        <v>83</v>
      </c>
      <c r="AW483" s="13" t="s">
        <v>36</v>
      </c>
      <c r="AX483" s="13" t="s">
        <v>75</v>
      </c>
      <c r="AY483" s="234" t="s">
        <v>125</v>
      </c>
    </row>
    <row r="484" s="14" customFormat="1">
      <c r="A484" s="14"/>
      <c r="B484" s="235"/>
      <c r="C484" s="236"/>
      <c r="D484" s="226" t="s">
        <v>137</v>
      </c>
      <c r="E484" s="237" t="s">
        <v>19</v>
      </c>
      <c r="F484" s="238" t="s">
        <v>537</v>
      </c>
      <c r="G484" s="236"/>
      <c r="H484" s="239">
        <v>138.59999999999999</v>
      </c>
      <c r="I484" s="240"/>
      <c r="J484" s="236"/>
      <c r="K484" s="236"/>
      <c r="L484" s="241"/>
      <c r="M484" s="242"/>
      <c r="N484" s="243"/>
      <c r="O484" s="243"/>
      <c r="P484" s="243"/>
      <c r="Q484" s="243"/>
      <c r="R484" s="243"/>
      <c r="S484" s="243"/>
      <c r="T484" s="24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5" t="s">
        <v>137</v>
      </c>
      <c r="AU484" s="245" t="s">
        <v>85</v>
      </c>
      <c r="AV484" s="14" t="s">
        <v>85</v>
      </c>
      <c r="AW484" s="14" t="s">
        <v>36</v>
      </c>
      <c r="AX484" s="14" t="s">
        <v>75</v>
      </c>
      <c r="AY484" s="245" t="s">
        <v>125</v>
      </c>
    </row>
    <row r="485" s="13" customFormat="1">
      <c r="A485" s="13"/>
      <c r="B485" s="224"/>
      <c r="C485" s="225"/>
      <c r="D485" s="226" t="s">
        <v>137</v>
      </c>
      <c r="E485" s="227" t="s">
        <v>19</v>
      </c>
      <c r="F485" s="228" t="s">
        <v>140</v>
      </c>
      <c r="G485" s="225"/>
      <c r="H485" s="227" t="s">
        <v>19</v>
      </c>
      <c r="I485" s="229"/>
      <c r="J485" s="225"/>
      <c r="K485" s="225"/>
      <c r="L485" s="230"/>
      <c r="M485" s="231"/>
      <c r="N485" s="232"/>
      <c r="O485" s="232"/>
      <c r="P485" s="232"/>
      <c r="Q485" s="232"/>
      <c r="R485" s="232"/>
      <c r="S485" s="232"/>
      <c r="T485" s="23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4" t="s">
        <v>137</v>
      </c>
      <c r="AU485" s="234" t="s">
        <v>85</v>
      </c>
      <c r="AV485" s="13" t="s">
        <v>83</v>
      </c>
      <c r="AW485" s="13" t="s">
        <v>36</v>
      </c>
      <c r="AX485" s="13" t="s">
        <v>75</v>
      </c>
      <c r="AY485" s="234" t="s">
        <v>125</v>
      </c>
    </row>
    <row r="486" s="14" customFormat="1">
      <c r="A486" s="14"/>
      <c r="B486" s="235"/>
      <c r="C486" s="236"/>
      <c r="D486" s="226" t="s">
        <v>137</v>
      </c>
      <c r="E486" s="237" t="s">
        <v>19</v>
      </c>
      <c r="F486" s="238" t="s">
        <v>538</v>
      </c>
      <c r="G486" s="236"/>
      <c r="H486" s="239">
        <v>161.69999999999999</v>
      </c>
      <c r="I486" s="240"/>
      <c r="J486" s="236"/>
      <c r="K486" s="236"/>
      <c r="L486" s="241"/>
      <c r="M486" s="242"/>
      <c r="N486" s="243"/>
      <c r="O486" s="243"/>
      <c r="P486" s="243"/>
      <c r="Q486" s="243"/>
      <c r="R486" s="243"/>
      <c r="S486" s="243"/>
      <c r="T486" s="24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5" t="s">
        <v>137</v>
      </c>
      <c r="AU486" s="245" t="s">
        <v>85</v>
      </c>
      <c r="AV486" s="14" t="s">
        <v>85</v>
      </c>
      <c r="AW486" s="14" t="s">
        <v>36</v>
      </c>
      <c r="AX486" s="14" t="s">
        <v>75</v>
      </c>
      <c r="AY486" s="245" t="s">
        <v>125</v>
      </c>
    </row>
    <row r="487" s="14" customFormat="1">
      <c r="A487" s="14"/>
      <c r="B487" s="235"/>
      <c r="C487" s="236"/>
      <c r="D487" s="226" t="s">
        <v>137</v>
      </c>
      <c r="E487" s="237" t="s">
        <v>19</v>
      </c>
      <c r="F487" s="238" t="s">
        <v>539</v>
      </c>
      <c r="G487" s="236"/>
      <c r="H487" s="239">
        <v>6.0999999999999996</v>
      </c>
      <c r="I487" s="240"/>
      <c r="J487" s="236"/>
      <c r="K487" s="236"/>
      <c r="L487" s="241"/>
      <c r="M487" s="242"/>
      <c r="N487" s="243"/>
      <c r="O487" s="243"/>
      <c r="P487" s="243"/>
      <c r="Q487" s="243"/>
      <c r="R487" s="243"/>
      <c r="S487" s="243"/>
      <c r="T487" s="24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5" t="s">
        <v>137</v>
      </c>
      <c r="AU487" s="245" t="s">
        <v>85</v>
      </c>
      <c r="AV487" s="14" t="s">
        <v>85</v>
      </c>
      <c r="AW487" s="14" t="s">
        <v>36</v>
      </c>
      <c r="AX487" s="14" t="s">
        <v>75</v>
      </c>
      <c r="AY487" s="245" t="s">
        <v>125</v>
      </c>
    </row>
    <row r="488" s="15" customFormat="1">
      <c r="A488" s="15"/>
      <c r="B488" s="246"/>
      <c r="C488" s="247"/>
      <c r="D488" s="226" t="s">
        <v>137</v>
      </c>
      <c r="E488" s="248" t="s">
        <v>19</v>
      </c>
      <c r="F488" s="249" t="s">
        <v>144</v>
      </c>
      <c r="G488" s="247"/>
      <c r="H488" s="250">
        <v>306.39999999999998</v>
      </c>
      <c r="I488" s="251"/>
      <c r="J488" s="247"/>
      <c r="K488" s="247"/>
      <c r="L488" s="252"/>
      <c r="M488" s="253"/>
      <c r="N488" s="254"/>
      <c r="O488" s="254"/>
      <c r="P488" s="254"/>
      <c r="Q488" s="254"/>
      <c r="R488" s="254"/>
      <c r="S488" s="254"/>
      <c r="T488" s="25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56" t="s">
        <v>137</v>
      </c>
      <c r="AU488" s="256" t="s">
        <v>85</v>
      </c>
      <c r="AV488" s="15" t="s">
        <v>133</v>
      </c>
      <c r="AW488" s="15" t="s">
        <v>36</v>
      </c>
      <c r="AX488" s="15" t="s">
        <v>83</v>
      </c>
      <c r="AY488" s="256" t="s">
        <v>125</v>
      </c>
    </row>
    <row r="489" s="2" customFormat="1" ht="16.5" customHeight="1">
      <c r="A489" s="40"/>
      <c r="B489" s="41"/>
      <c r="C489" s="206" t="s">
        <v>540</v>
      </c>
      <c r="D489" s="206" t="s">
        <v>128</v>
      </c>
      <c r="E489" s="207" t="s">
        <v>541</v>
      </c>
      <c r="F489" s="208" t="s">
        <v>542</v>
      </c>
      <c r="G489" s="209" t="s">
        <v>193</v>
      </c>
      <c r="H489" s="210">
        <v>66</v>
      </c>
      <c r="I489" s="211"/>
      <c r="J489" s="212">
        <f>ROUND(I489*H489,2)</f>
        <v>0</v>
      </c>
      <c r="K489" s="208" t="s">
        <v>19</v>
      </c>
      <c r="L489" s="46"/>
      <c r="M489" s="213" t="s">
        <v>19</v>
      </c>
      <c r="N489" s="214" t="s">
        <v>46</v>
      </c>
      <c r="O489" s="86"/>
      <c r="P489" s="215">
        <f>O489*H489</f>
        <v>0</v>
      </c>
      <c r="Q489" s="215">
        <v>0</v>
      </c>
      <c r="R489" s="215">
        <f>Q489*H489</f>
        <v>0</v>
      </c>
      <c r="S489" s="215">
        <v>0</v>
      </c>
      <c r="T489" s="216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17" t="s">
        <v>266</v>
      </c>
      <c r="AT489" s="217" t="s">
        <v>128</v>
      </c>
      <c r="AU489" s="217" t="s">
        <v>85</v>
      </c>
      <c r="AY489" s="19" t="s">
        <v>125</v>
      </c>
      <c r="BE489" s="218">
        <f>IF(N489="základní",J489,0)</f>
        <v>0</v>
      </c>
      <c r="BF489" s="218">
        <f>IF(N489="snížená",J489,0)</f>
        <v>0</v>
      </c>
      <c r="BG489" s="218">
        <f>IF(N489="zákl. přenesená",J489,0)</f>
        <v>0</v>
      </c>
      <c r="BH489" s="218">
        <f>IF(N489="sníž. přenesená",J489,0)</f>
        <v>0</v>
      </c>
      <c r="BI489" s="218">
        <f>IF(N489="nulová",J489,0)</f>
        <v>0</v>
      </c>
      <c r="BJ489" s="19" t="s">
        <v>83</v>
      </c>
      <c r="BK489" s="218">
        <f>ROUND(I489*H489,2)</f>
        <v>0</v>
      </c>
      <c r="BL489" s="19" t="s">
        <v>266</v>
      </c>
      <c r="BM489" s="217" t="s">
        <v>543</v>
      </c>
    </row>
    <row r="490" s="13" customFormat="1">
      <c r="A490" s="13"/>
      <c r="B490" s="224"/>
      <c r="C490" s="225"/>
      <c r="D490" s="226" t="s">
        <v>137</v>
      </c>
      <c r="E490" s="227" t="s">
        <v>19</v>
      </c>
      <c r="F490" s="228" t="s">
        <v>544</v>
      </c>
      <c r="G490" s="225"/>
      <c r="H490" s="227" t="s">
        <v>19</v>
      </c>
      <c r="I490" s="229"/>
      <c r="J490" s="225"/>
      <c r="K490" s="225"/>
      <c r="L490" s="230"/>
      <c r="M490" s="231"/>
      <c r="N490" s="232"/>
      <c r="O490" s="232"/>
      <c r="P490" s="232"/>
      <c r="Q490" s="232"/>
      <c r="R490" s="232"/>
      <c r="S490" s="232"/>
      <c r="T490" s="23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4" t="s">
        <v>137</v>
      </c>
      <c r="AU490" s="234" t="s">
        <v>85</v>
      </c>
      <c r="AV490" s="13" t="s">
        <v>83</v>
      </c>
      <c r="AW490" s="13" t="s">
        <v>36</v>
      </c>
      <c r="AX490" s="13" t="s">
        <v>75</v>
      </c>
      <c r="AY490" s="234" t="s">
        <v>125</v>
      </c>
    </row>
    <row r="491" s="13" customFormat="1">
      <c r="A491" s="13"/>
      <c r="B491" s="224"/>
      <c r="C491" s="225"/>
      <c r="D491" s="226" t="s">
        <v>137</v>
      </c>
      <c r="E491" s="227" t="s">
        <v>19</v>
      </c>
      <c r="F491" s="228" t="s">
        <v>138</v>
      </c>
      <c r="G491" s="225"/>
      <c r="H491" s="227" t="s">
        <v>19</v>
      </c>
      <c r="I491" s="229"/>
      <c r="J491" s="225"/>
      <c r="K491" s="225"/>
      <c r="L491" s="230"/>
      <c r="M491" s="231"/>
      <c r="N491" s="232"/>
      <c r="O491" s="232"/>
      <c r="P491" s="232"/>
      <c r="Q491" s="232"/>
      <c r="R491" s="232"/>
      <c r="S491" s="232"/>
      <c r="T491" s="23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4" t="s">
        <v>137</v>
      </c>
      <c r="AU491" s="234" t="s">
        <v>85</v>
      </c>
      <c r="AV491" s="13" t="s">
        <v>83</v>
      </c>
      <c r="AW491" s="13" t="s">
        <v>36</v>
      </c>
      <c r="AX491" s="13" t="s">
        <v>75</v>
      </c>
      <c r="AY491" s="234" t="s">
        <v>125</v>
      </c>
    </row>
    <row r="492" s="14" customFormat="1">
      <c r="A492" s="14"/>
      <c r="B492" s="235"/>
      <c r="C492" s="236"/>
      <c r="D492" s="226" t="s">
        <v>137</v>
      </c>
      <c r="E492" s="237" t="s">
        <v>19</v>
      </c>
      <c r="F492" s="238" t="s">
        <v>365</v>
      </c>
      <c r="G492" s="236"/>
      <c r="H492" s="239">
        <v>30</v>
      </c>
      <c r="I492" s="240"/>
      <c r="J492" s="236"/>
      <c r="K492" s="236"/>
      <c r="L492" s="241"/>
      <c r="M492" s="242"/>
      <c r="N492" s="243"/>
      <c r="O492" s="243"/>
      <c r="P492" s="243"/>
      <c r="Q492" s="243"/>
      <c r="R492" s="243"/>
      <c r="S492" s="243"/>
      <c r="T492" s="24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5" t="s">
        <v>137</v>
      </c>
      <c r="AU492" s="245" t="s">
        <v>85</v>
      </c>
      <c r="AV492" s="14" t="s">
        <v>85</v>
      </c>
      <c r="AW492" s="14" t="s">
        <v>36</v>
      </c>
      <c r="AX492" s="14" t="s">
        <v>75</v>
      </c>
      <c r="AY492" s="245" t="s">
        <v>125</v>
      </c>
    </row>
    <row r="493" s="13" customFormat="1">
      <c r="A493" s="13"/>
      <c r="B493" s="224"/>
      <c r="C493" s="225"/>
      <c r="D493" s="226" t="s">
        <v>137</v>
      </c>
      <c r="E493" s="227" t="s">
        <v>19</v>
      </c>
      <c r="F493" s="228" t="s">
        <v>140</v>
      </c>
      <c r="G493" s="225"/>
      <c r="H493" s="227" t="s">
        <v>19</v>
      </c>
      <c r="I493" s="229"/>
      <c r="J493" s="225"/>
      <c r="K493" s="225"/>
      <c r="L493" s="230"/>
      <c r="M493" s="231"/>
      <c r="N493" s="232"/>
      <c r="O493" s="232"/>
      <c r="P493" s="232"/>
      <c r="Q493" s="232"/>
      <c r="R493" s="232"/>
      <c r="S493" s="232"/>
      <c r="T493" s="23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4" t="s">
        <v>137</v>
      </c>
      <c r="AU493" s="234" t="s">
        <v>85</v>
      </c>
      <c r="AV493" s="13" t="s">
        <v>83</v>
      </c>
      <c r="AW493" s="13" t="s">
        <v>36</v>
      </c>
      <c r="AX493" s="13" t="s">
        <v>75</v>
      </c>
      <c r="AY493" s="234" t="s">
        <v>125</v>
      </c>
    </row>
    <row r="494" s="14" customFormat="1">
      <c r="A494" s="14"/>
      <c r="B494" s="235"/>
      <c r="C494" s="236"/>
      <c r="D494" s="226" t="s">
        <v>137</v>
      </c>
      <c r="E494" s="237" t="s">
        <v>19</v>
      </c>
      <c r="F494" s="238" t="s">
        <v>411</v>
      </c>
      <c r="G494" s="236"/>
      <c r="H494" s="239">
        <v>36</v>
      </c>
      <c r="I494" s="240"/>
      <c r="J494" s="236"/>
      <c r="K494" s="236"/>
      <c r="L494" s="241"/>
      <c r="M494" s="242"/>
      <c r="N494" s="243"/>
      <c r="O494" s="243"/>
      <c r="P494" s="243"/>
      <c r="Q494" s="243"/>
      <c r="R494" s="243"/>
      <c r="S494" s="243"/>
      <c r="T494" s="24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5" t="s">
        <v>137</v>
      </c>
      <c r="AU494" s="245" t="s">
        <v>85</v>
      </c>
      <c r="AV494" s="14" t="s">
        <v>85</v>
      </c>
      <c r="AW494" s="14" t="s">
        <v>36</v>
      </c>
      <c r="AX494" s="14" t="s">
        <v>75</v>
      </c>
      <c r="AY494" s="245" t="s">
        <v>125</v>
      </c>
    </row>
    <row r="495" s="15" customFormat="1">
      <c r="A495" s="15"/>
      <c r="B495" s="246"/>
      <c r="C495" s="247"/>
      <c r="D495" s="226" t="s">
        <v>137</v>
      </c>
      <c r="E495" s="248" t="s">
        <v>19</v>
      </c>
      <c r="F495" s="249" t="s">
        <v>144</v>
      </c>
      <c r="G495" s="247"/>
      <c r="H495" s="250">
        <v>66</v>
      </c>
      <c r="I495" s="251"/>
      <c r="J495" s="247"/>
      <c r="K495" s="247"/>
      <c r="L495" s="252"/>
      <c r="M495" s="253"/>
      <c r="N495" s="254"/>
      <c r="O495" s="254"/>
      <c r="P495" s="254"/>
      <c r="Q495" s="254"/>
      <c r="R495" s="254"/>
      <c r="S495" s="254"/>
      <c r="T495" s="25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56" t="s">
        <v>137</v>
      </c>
      <c r="AU495" s="256" t="s">
        <v>85</v>
      </c>
      <c r="AV495" s="15" t="s">
        <v>133</v>
      </c>
      <c r="AW495" s="15" t="s">
        <v>36</v>
      </c>
      <c r="AX495" s="15" t="s">
        <v>83</v>
      </c>
      <c r="AY495" s="256" t="s">
        <v>125</v>
      </c>
    </row>
    <row r="496" s="2" customFormat="1" ht="44.25" customHeight="1">
      <c r="A496" s="40"/>
      <c r="B496" s="41"/>
      <c r="C496" s="206" t="s">
        <v>545</v>
      </c>
      <c r="D496" s="206" t="s">
        <v>128</v>
      </c>
      <c r="E496" s="207" t="s">
        <v>546</v>
      </c>
      <c r="F496" s="208" t="s">
        <v>547</v>
      </c>
      <c r="G496" s="209" t="s">
        <v>193</v>
      </c>
      <c r="H496" s="210">
        <v>66</v>
      </c>
      <c r="I496" s="211"/>
      <c r="J496" s="212">
        <f>ROUND(I496*H496,2)</f>
        <v>0</v>
      </c>
      <c r="K496" s="208" t="s">
        <v>132</v>
      </c>
      <c r="L496" s="46"/>
      <c r="M496" s="213" t="s">
        <v>19</v>
      </c>
      <c r="N496" s="214" t="s">
        <v>46</v>
      </c>
      <c r="O496" s="86"/>
      <c r="P496" s="215">
        <f>O496*H496</f>
        <v>0</v>
      </c>
      <c r="Q496" s="215">
        <v>0</v>
      </c>
      <c r="R496" s="215">
        <f>Q496*H496</f>
        <v>0</v>
      </c>
      <c r="S496" s="215">
        <v>0</v>
      </c>
      <c r="T496" s="216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17" t="s">
        <v>266</v>
      </c>
      <c r="AT496" s="217" t="s">
        <v>128</v>
      </c>
      <c r="AU496" s="217" t="s">
        <v>85</v>
      </c>
      <c r="AY496" s="19" t="s">
        <v>125</v>
      </c>
      <c r="BE496" s="218">
        <f>IF(N496="základní",J496,0)</f>
        <v>0</v>
      </c>
      <c r="BF496" s="218">
        <f>IF(N496="snížená",J496,0)</f>
        <v>0</v>
      </c>
      <c r="BG496" s="218">
        <f>IF(N496="zákl. přenesená",J496,0)</f>
        <v>0</v>
      </c>
      <c r="BH496" s="218">
        <f>IF(N496="sníž. přenesená",J496,0)</f>
        <v>0</v>
      </c>
      <c r="BI496" s="218">
        <f>IF(N496="nulová",J496,0)</f>
        <v>0</v>
      </c>
      <c r="BJ496" s="19" t="s">
        <v>83</v>
      </c>
      <c r="BK496" s="218">
        <f>ROUND(I496*H496,2)</f>
        <v>0</v>
      </c>
      <c r="BL496" s="19" t="s">
        <v>266</v>
      </c>
      <c r="BM496" s="217" t="s">
        <v>548</v>
      </c>
    </row>
    <row r="497" s="2" customFormat="1">
      <c r="A497" s="40"/>
      <c r="B497" s="41"/>
      <c r="C497" s="42"/>
      <c r="D497" s="219" t="s">
        <v>135</v>
      </c>
      <c r="E497" s="42"/>
      <c r="F497" s="220" t="s">
        <v>549</v>
      </c>
      <c r="G497" s="42"/>
      <c r="H497" s="42"/>
      <c r="I497" s="221"/>
      <c r="J497" s="42"/>
      <c r="K497" s="42"/>
      <c r="L497" s="46"/>
      <c r="M497" s="222"/>
      <c r="N497" s="223"/>
      <c r="O497" s="86"/>
      <c r="P497" s="86"/>
      <c r="Q497" s="86"/>
      <c r="R497" s="86"/>
      <c r="S497" s="86"/>
      <c r="T497" s="87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135</v>
      </c>
      <c r="AU497" s="19" t="s">
        <v>85</v>
      </c>
    </row>
    <row r="498" s="13" customFormat="1">
      <c r="A498" s="13"/>
      <c r="B498" s="224"/>
      <c r="C498" s="225"/>
      <c r="D498" s="226" t="s">
        <v>137</v>
      </c>
      <c r="E498" s="227" t="s">
        <v>19</v>
      </c>
      <c r="F498" s="228" t="s">
        <v>550</v>
      </c>
      <c r="G498" s="225"/>
      <c r="H498" s="227" t="s">
        <v>19</v>
      </c>
      <c r="I498" s="229"/>
      <c r="J498" s="225"/>
      <c r="K498" s="225"/>
      <c r="L498" s="230"/>
      <c r="M498" s="231"/>
      <c r="N498" s="232"/>
      <c r="O498" s="232"/>
      <c r="P498" s="232"/>
      <c r="Q498" s="232"/>
      <c r="R498" s="232"/>
      <c r="S498" s="232"/>
      <c r="T498" s="23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4" t="s">
        <v>137</v>
      </c>
      <c r="AU498" s="234" t="s">
        <v>85</v>
      </c>
      <c r="AV498" s="13" t="s">
        <v>83</v>
      </c>
      <c r="AW498" s="13" t="s">
        <v>36</v>
      </c>
      <c r="AX498" s="13" t="s">
        <v>75</v>
      </c>
      <c r="AY498" s="234" t="s">
        <v>125</v>
      </c>
    </row>
    <row r="499" s="13" customFormat="1">
      <c r="A499" s="13"/>
      <c r="B499" s="224"/>
      <c r="C499" s="225"/>
      <c r="D499" s="226" t="s">
        <v>137</v>
      </c>
      <c r="E499" s="227" t="s">
        <v>19</v>
      </c>
      <c r="F499" s="228" t="s">
        <v>138</v>
      </c>
      <c r="G499" s="225"/>
      <c r="H499" s="227" t="s">
        <v>19</v>
      </c>
      <c r="I499" s="229"/>
      <c r="J499" s="225"/>
      <c r="K499" s="225"/>
      <c r="L499" s="230"/>
      <c r="M499" s="231"/>
      <c r="N499" s="232"/>
      <c r="O499" s="232"/>
      <c r="P499" s="232"/>
      <c r="Q499" s="232"/>
      <c r="R499" s="232"/>
      <c r="S499" s="232"/>
      <c r="T499" s="23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4" t="s">
        <v>137</v>
      </c>
      <c r="AU499" s="234" t="s">
        <v>85</v>
      </c>
      <c r="AV499" s="13" t="s">
        <v>83</v>
      </c>
      <c r="AW499" s="13" t="s">
        <v>36</v>
      </c>
      <c r="AX499" s="13" t="s">
        <v>75</v>
      </c>
      <c r="AY499" s="234" t="s">
        <v>125</v>
      </c>
    </row>
    <row r="500" s="14" customFormat="1">
      <c r="A500" s="14"/>
      <c r="B500" s="235"/>
      <c r="C500" s="236"/>
      <c r="D500" s="226" t="s">
        <v>137</v>
      </c>
      <c r="E500" s="237" t="s">
        <v>19</v>
      </c>
      <c r="F500" s="238" t="s">
        <v>365</v>
      </c>
      <c r="G500" s="236"/>
      <c r="H500" s="239">
        <v>30</v>
      </c>
      <c r="I500" s="240"/>
      <c r="J500" s="236"/>
      <c r="K500" s="236"/>
      <c r="L500" s="241"/>
      <c r="M500" s="242"/>
      <c r="N500" s="243"/>
      <c r="O500" s="243"/>
      <c r="P500" s="243"/>
      <c r="Q500" s="243"/>
      <c r="R500" s="243"/>
      <c r="S500" s="243"/>
      <c r="T500" s="24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5" t="s">
        <v>137</v>
      </c>
      <c r="AU500" s="245" t="s">
        <v>85</v>
      </c>
      <c r="AV500" s="14" t="s">
        <v>85</v>
      </c>
      <c r="AW500" s="14" t="s">
        <v>36</v>
      </c>
      <c r="AX500" s="14" t="s">
        <v>75</v>
      </c>
      <c r="AY500" s="245" t="s">
        <v>125</v>
      </c>
    </row>
    <row r="501" s="13" customFormat="1">
      <c r="A501" s="13"/>
      <c r="B501" s="224"/>
      <c r="C501" s="225"/>
      <c r="D501" s="226" t="s">
        <v>137</v>
      </c>
      <c r="E501" s="227" t="s">
        <v>19</v>
      </c>
      <c r="F501" s="228" t="s">
        <v>140</v>
      </c>
      <c r="G501" s="225"/>
      <c r="H501" s="227" t="s">
        <v>19</v>
      </c>
      <c r="I501" s="229"/>
      <c r="J501" s="225"/>
      <c r="K501" s="225"/>
      <c r="L501" s="230"/>
      <c r="M501" s="231"/>
      <c r="N501" s="232"/>
      <c r="O501" s="232"/>
      <c r="P501" s="232"/>
      <c r="Q501" s="232"/>
      <c r="R501" s="232"/>
      <c r="S501" s="232"/>
      <c r="T501" s="23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4" t="s">
        <v>137</v>
      </c>
      <c r="AU501" s="234" t="s">
        <v>85</v>
      </c>
      <c r="AV501" s="13" t="s">
        <v>83</v>
      </c>
      <c r="AW501" s="13" t="s">
        <v>36</v>
      </c>
      <c r="AX501" s="13" t="s">
        <v>75</v>
      </c>
      <c r="AY501" s="234" t="s">
        <v>125</v>
      </c>
    </row>
    <row r="502" s="14" customFormat="1">
      <c r="A502" s="14"/>
      <c r="B502" s="235"/>
      <c r="C502" s="236"/>
      <c r="D502" s="226" t="s">
        <v>137</v>
      </c>
      <c r="E502" s="237" t="s">
        <v>19</v>
      </c>
      <c r="F502" s="238" t="s">
        <v>411</v>
      </c>
      <c r="G502" s="236"/>
      <c r="H502" s="239">
        <v>36</v>
      </c>
      <c r="I502" s="240"/>
      <c r="J502" s="236"/>
      <c r="K502" s="236"/>
      <c r="L502" s="241"/>
      <c r="M502" s="242"/>
      <c r="N502" s="243"/>
      <c r="O502" s="243"/>
      <c r="P502" s="243"/>
      <c r="Q502" s="243"/>
      <c r="R502" s="243"/>
      <c r="S502" s="243"/>
      <c r="T502" s="24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5" t="s">
        <v>137</v>
      </c>
      <c r="AU502" s="245" t="s">
        <v>85</v>
      </c>
      <c r="AV502" s="14" t="s">
        <v>85</v>
      </c>
      <c r="AW502" s="14" t="s">
        <v>36</v>
      </c>
      <c r="AX502" s="14" t="s">
        <v>75</v>
      </c>
      <c r="AY502" s="245" t="s">
        <v>125</v>
      </c>
    </row>
    <row r="503" s="15" customFormat="1">
      <c r="A503" s="15"/>
      <c r="B503" s="246"/>
      <c r="C503" s="247"/>
      <c r="D503" s="226" t="s">
        <v>137</v>
      </c>
      <c r="E503" s="248" t="s">
        <v>19</v>
      </c>
      <c r="F503" s="249" t="s">
        <v>144</v>
      </c>
      <c r="G503" s="247"/>
      <c r="H503" s="250">
        <v>66</v>
      </c>
      <c r="I503" s="251"/>
      <c r="J503" s="247"/>
      <c r="K503" s="247"/>
      <c r="L503" s="252"/>
      <c r="M503" s="253"/>
      <c r="N503" s="254"/>
      <c r="O503" s="254"/>
      <c r="P503" s="254"/>
      <c r="Q503" s="254"/>
      <c r="R503" s="254"/>
      <c r="S503" s="254"/>
      <c r="T503" s="25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56" t="s">
        <v>137</v>
      </c>
      <c r="AU503" s="256" t="s">
        <v>85</v>
      </c>
      <c r="AV503" s="15" t="s">
        <v>133</v>
      </c>
      <c r="AW503" s="15" t="s">
        <v>36</v>
      </c>
      <c r="AX503" s="15" t="s">
        <v>83</v>
      </c>
      <c r="AY503" s="256" t="s">
        <v>125</v>
      </c>
    </row>
    <row r="504" s="2" customFormat="1" ht="55.5" customHeight="1">
      <c r="A504" s="40"/>
      <c r="B504" s="41"/>
      <c r="C504" s="206" t="s">
        <v>551</v>
      </c>
      <c r="D504" s="206" t="s">
        <v>128</v>
      </c>
      <c r="E504" s="207" t="s">
        <v>552</v>
      </c>
      <c r="F504" s="208" t="s">
        <v>553</v>
      </c>
      <c r="G504" s="209" t="s">
        <v>554</v>
      </c>
      <c r="H504" s="268"/>
      <c r="I504" s="211"/>
      <c r="J504" s="212">
        <f>ROUND(I504*H504,2)</f>
        <v>0</v>
      </c>
      <c r="K504" s="208" t="s">
        <v>132</v>
      </c>
      <c r="L504" s="46"/>
      <c r="M504" s="213" t="s">
        <v>19</v>
      </c>
      <c r="N504" s="214" t="s">
        <v>46</v>
      </c>
      <c r="O504" s="86"/>
      <c r="P504" s="215">
        <f>O504*H504</f>
        <v>0</v>
      </c>
      <c r="Q504" s="215">
        <v>0</v>
      </c>
      <c r="R504" s="215">
        <f>Q504*H504</f>
        <v>0</v>
      </c>
      <c r="S504" s="215">
        <v>0</v>
      </c>
      <c r="T504" s="216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17" t="s">
        <v>266</v>
      </c>
      <c r="AT504" s="217" t="s">
        <v>128</v>
      </c>
      <c r="AU504" s="217" t="s">
        <v>85</v>
      </c>
      <c r="AY504" s="19" t="s">
        <v>125</v>
      </c>
      <c r="BE504" s="218">
        <f>IF(N504="základní",J504,0)</f>
        <v>0</v>
      </c>
      <c r="BF504" s="218">
        <f>IF(N504="snížená",J504,0)</f>
        <v>0</v>
      </c>
      <c r="BG504" s="218">
        <f>IF(N504="zákl. přenesená",J504,0)</f>
        <v>0</v>
      </c>
      <c r="BH504" s="218">
        <f>IF(N504="sníž. přenesená",J504,0)</f>
        <v>0</v>
      </c>
      <c r="BI504" s="218">
        <f>IF(N504="nulová",J504,0)</f>
        <v>0</v>
      </c>
      <c r="BJ504" s="19" t="s">
        <v>83</v>
      </c>
      <c r="BK504" s="218">
        <f>ROUND(I504*H504,2)</f>
        <v>0</v>
      </c>
      <c r="BL504" s="19" t="s">
        <v>266</v>
      </c>
      <c r="BM504" s="217" t="s">
        <v>555</v>
      </c>
    </row>
    <row r="505" s="2" customFormat="1">
      <c r="A505" s="40"/>
      <c r="B505" s="41"/>
      <c r="C505" s="42"/>
      <c r="D505" s="219" t="s">
        <v>135</v>
      </c>
      <c r="E505" s="42"/>
      <c r="F505" s="220" t="s">
        <v>556</v>
      </c>
      <c r="G505" s="42"/>
      <c r="H505" s="42"/>
      <c r="I505" s="221"/>
      <c r="J505" s="42"/>
      <c r="K505" s="42"/>
      <c r="L505" s="46"/>
      <c r="M505" s="222"/>
      <c r="N505" s="223"/>
      <c r="O505" s="86"/>
      <c r="P505" s="86"/>
      <c r="Q505" s="86"/>
      <c r="R505" s="86"/>
      <c r="S505" s="86"/>
      <c r="T505" s="87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135</v>
      </c>
      <c r="AU505" s="19" t="s">
        <v>85</v>
      </c>
    </row>
    <row r="506" s="12" customFormat="1" ht="25.92" customHeight="1">
      <c r="A506" s="12"/>
      <c r="B506" s="190"/>
      <c r="C506" s="191"/>
      <c r="D506" s="192" t="s">
        <v>74</v>
      </c>
      <c r="E506" s="193" t="s">
        <v>557</v>
      </c>
      <c r="F506" s="193" t="s">
        <v>558</v>
      </c>
      <c r="G506" s="191"/>
      <c r="H506" s="191"/>
      <c r="I506" s="194"/>
      <c r="J506" s="195">
        <f>BK506</f>
        <v>0</v>
      </c>
      <c r="K506" s="191"/>
      <c r="L506" s="196"/>
      <c r="M506" s="197"/>
      <c r="N506" s="198"/>
      <c r="O506" s="198"/>
      <c r="P506" s="199">
        <f>P507</f>
        <v>0</v>
      </c>
      <c r="Q506" s="198"/>
      <c r="R506" s="199">
        <f>R507</f>
        <v>0</v>
      </c>
      <c r="S506" s="198"/>
      <c r="T506" s="200">
        <f>T507</f>
        <v>0</v>
      </c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R506" s="201" t="s">
        <v>182</v>
      </c>
      <c r="AT506" s="202" t="s">
        <v>74</v>
      </c>
      <c r="AU506" s="202" t="s">
        <v>75</v>
      </c>
      <c r="AY506" s="201" t="s">
        <v>125</v>
      </c>
      <c r="BK506" s="203">
        <f>BK507</f>
        <v>0</v>
      </c>
    </row>
    <row r="507" s="12" customFormat="1" ht="22.8" customHeight="1">
      <c r="A507" s="12"/>
      <c r="B507" s="190"/>
      <c r="C507" s="191"/>
      <c r="D507" s="192" t="s">
        <v>74</v>
      </c>
      <c r="E507" s="204" t="s">
        <v>559</v>
      </c>
      <c r="F507" s="204" t="s">
        <v>560</v>
      </c>
      <c r="G507" s="191"/>
      <c r="H507" s="191"/>
      <c r="I507" s="194"/>
      <c r="J507" s="205">
        <f>BK507</f>
        <v>0</v>
      </c>
      <c r="K507" s="191"/>
      <c r="L507" s="196"/>
      <c r="M507" s="197"/>
      <c r="N507" s="198"/>
      <c r="O507" s="198"/>
      <c r="P507" s="199">
        <f>SUM(P508:P510)</f>
        <v>0</v>
      </c>
      <c r="Q507" s="198"/>
      <c r="R507" s="199">
        <f>SUM(R508:R510)</f>
        <v>0</v>
      </c>
      <c r="S507" s="198"/>
      <c r="T507" s="200">
        <f>SUM(T508:T510)</f>
        <v>0</v>
      </c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R507" s="201" t="s">
        <v>182</v>
      </c>
      <c r="AT507" s="202" t="s">
        <v>74</v>
      </c>
      <c r="AU507" s="202" t="s">
        <v>83</v>
      </c>
      <c r="AY507" s="201" t="s">
        <v>125</v>
      </c>
      <c r="BK507" s="203">
        <f>SUM(BK508:BK510)</f>
        <v>0</v>
      </c>
    </row>
    <row r="508" s="2" customFormat="1" ht="16.5" customHeight="1">
      <c r="A508" s="40"/>
      <c r="B508" s="41"/>
      <c r="C508" s="206" t="s">
        <v>561</v>
      </c>
      <c r="D508" s="206" t="s">
        <v>128</v>
      </c>
      <c r="E508" s="207" t="s">
        <v>562</v>
      </c>
      <c r="F508" s="208" t="s">
        <v>560</v>
      </c>
      <c r="G508" s="209" t="s">
        <v>563</v>
      </c>
      <c r="H508" s="210">
        <v>1</v>
      </c>
      <c r="I508" s="211"/>
      <c r="J508" s="212">
        <f>ROUND(I508*H508,2)</f>
        <v>0</v>
      </c>
      <c r="K508" s="208" t="s">
        <v>132</v>
      </c>
      <c r="L508" s="46"/>
      <c r="M508" s="213" t="s">
        <v>19</v>
      </c>
      <c r="N508" s="214" t="s">
        <v>46</v>
      </c>
      <c r="O508" s="86"/>
      <c r="P508" s="215">
        <f>O508*H508</f>
        <v>0</v>
      </c>
      <c r="Q508" s="215">
        <v>0</v>
      </c>
      <c r="R508" s="215">
        <f>Q508*H508</f>
        <v>0</v>
      </c>
      <c r="S508" s="215">
        <v>0</v>
      </c>
      <c r="T508" s="216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17" t="s">
        <v>564</v>
      </c>
      <c r="AT508" s="217" t="s">
        <v>128</v>
      </c>
      <c r="AU508" s="217" t="s">
        <v>85</v>
      </c>
      <c r="AY508" s="19" t="s">
        <v>125</v>
      </c>
      <c r="BE508" s="218">
        <f>IF(N508="základní",J508,0)</f>
        <v>0</v>
      </c>
      <c r="BF508" s="218">
        <f>IF(N508="snížená",J508,0)</f>
        <v>0</v>
      </c>
      <c r="BG508" s="218">
        <f>IF(N508="zákl. přenesená",J508,0)</f>
        <v>0</v>
      </c>
      <c r="BH508" s="218">
        <f>IF(N508="sníž. přenesená",J508,0)</f>
        <v>0</v>
      </c>
      <c r="BI508" s="218">
        <f>IF(N508="nulová",J508,0)</f>
        <v>0</v>
      </c>
      <c r="BJ508" s="19" t="s">
        <v>83</v>
      </c>
      <c r="BK508" s="218">
        <f>ROUND(I508*H508,2)</f>
        <v>0</v>
      </c>
      <c r="BL508" s="19" t="s">
        <v>564</v>
      </c>
      <c r="BM508" s="217" t="s">
        <v>565</v>
      </c>
    </row>
    <row r="509" s="2" customFormat="1">
      <c r="A509" s="40"/>
      <c r="B509" s="41"/>
      <c r="C509" s="42"/>
      <c r="D509" s="219" t="s">
        <v>135</v>
      </c>
      <c r="E509" s="42"/>
      <c r="F509" s="220" t="s">
        <v>566</v>
      </c>
      <c r="G509" s="42"/>
      <c r="H509" s="42"/>
      <c r="I509" s="221"/>
      <c r="J509" s="42"/>
      <c r="K509" s="42"/>
      <c r="L509" s="46"/>
      <c r="M509" s="222"/>
      <c r="N509" s="223"/>
      <c r="O509" s="86"/>
      <c r="P509" s="86"/>
      <c r="Q509" s="86"/>
      <c r="R509" s="86"/>
      <c r="S509" s="86"/>
      <c r="T509" s="87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135</v>
      </c>
      <c r="AU509" s="19" t="s">
        <v>85</v>
      </c>
    </row>
    <row r="510" s="2" customFormat="1">
      <c r="A510" s="40"/>
      <c r="B510" s="41"/>
      <c r="C510" s="42"/>
      <c r="D510" s="226" t="s">
        <v>398</v>
      </c>
      <c r="E510" s="42"/>
      <c r="F510" s="267" t="s">
        <v>567</v>
      </c>
      <c r="G510" s="42"/>
      <c r="H510" s="42"/>
      <c r="I510" s="221"/>
      <c r="J510" s="42"/>
      <c r="K510" s="42"/>
      <c r="L510" s="46"/>
      <c r="M510" s="269"/>
      <c r="N510" s="270"/>
      <c r="O510" s="271"/>
      <c r="P510" s="271"/>
      <c r="Q510" s="271"/>
      <c r="R510" s="271"/>
      <c r="S510" s="271"/>
      <c r="T510" s="272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398</v>
      </c>
      <c r="AU510" s="19" t="s">
        <v>85</v>
      </c>
    </row>
    <row r="511" s="2" customFormat="1" ht="6.96" customHeight="1">
      <c r="A511" s="40"/>
      <c r="B511" s="61"/>
      <c r="C511" s="62"/>
      <c r="D511" s="62"/>
      <c r="E511" s="62"/>
      <c r="F511" s="62"/>
      <c r="G511" s="62"/>
      <c r="H511" s="62"/>
      <c r="I511" s="62"/>
      <c r="J511" s="62"/>
      <c r="K511" s="62"/>
      <c r="L511" s="46"/>
      <c r="M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</row>
  </sheetData>
  <sheetProtection sheet="1" autoFilter="0" formatColumns="0" formatRows="0" objects="1" scenarios="1" spinCount="100000" saltValue="x85bdb+U+lljczoQwnjOjCwVgI91CJEIpGGJCeOhx66Cde3XbSokwv5GcgqbSafEHEQaegU1vsQ1dGzQ0VRs+w==" hashValue="AVKxWnZheYnWBHWzMqQ9kAp27OOteGemS7yPsxd2p7qPvmUaNrYKxW8OyWLR2Z3TuVzKjiQtgfVpqd5wrqFsVQ==" algorithmName="SHA-512" password="DE8E"/>
  <autoFilter ref="C92:K510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hyperlinks>
    <hyperlink ref="F97" r:id="rId1" display="https://podminky.urs.cz/item/CS_URS_2024_02/629991001"/>
    <hyperlink ref="F106" r:id="rId2" display="https://podminky.urs.cz/item/CS_URS_2024_02/629991011"/>
    <hyperlink ref="F121" r:id="rId3" display="https://podminky.urs.cz/item/CS_URS_2024_02/629991012"/>
    <hyperlink ref="F139" r:id="rId4" display="https://podminky.urs.cz/item/CS_URS_2024_02/629995101"/>
    <hyperlink ref="F148" r:id="rId5" display="https://podminky.urs.cz/item/CS_URS_2024_02/622131121"/>
    <hyperlink ref="F151" r:id="rId6" display="https://podminky.urs.cz/item/CS_URS_2024_02/622251221"/>
    <hyperlink ref="F189" r:id="rId7" display="https://podminky.urs.cz/item/CS_URS_2024_02/623131121"/>
    <hyperlink ref="F238" r:id="rId8" display="https://podminky.urs.cz/item/CS_URS_2024_02/621131121"/>
    <hyperlink ref="F241" r:id="rId9" display="https://podminky.urs.cz/item/CS_URS_2024_02/621151001"/>
    <hyperlink ref="F243" r:id="rId10" display="https://podminky.urs.cz/item/CS_URS_2024_02/621541012"/>
    <hyperlink ref="F248" r:id="rId11" display="https://podminky.urs.cz/item/CS_URS_2024_02/629999011"/>
    <hyperlink ref="F255" r:id="rId12" display="https://podminky.urs.cz/item/CS_URS_2024_02/622252002"/>
    <hyperlink ref="F281" r:id="rId13" display="https://podminky.urs.cz/item/CS_URS_2024_02/622252002"/>
    <hyperlink ref="F299" r:id="rId14" display="https://podminky.urs.cz/item/CS_URS_2024_02/622252002"/>
    <hyperlink ref="F310" r:id="rId15" display="https://podminky.urs.cz/item/CS_URS_2024_02/622252002"/>
    <hyperlink ref="F321" r:id="rId16" display="https://podminky.urs.cz/item/CS_URS_2024_02/622252002"/>
    <hyperlink ref="F345" r:id="rId17" display="https://podminky.urs.cz/item/CS_URS_2024_02/622143004"/>
    <hyperlink ref="F373" r:id="rId18" display="https://podminky.urs.cz/item/CS_URS_2024_02/941211112"/>
    <hyperlink ref="F382" r:id="rId19" display="https://podminky.urs.cz/item/CS_URS_2024_02/941211212"/>
    <hyperlink ref="F386" r:id="rId20" display="https://podminky.urs.cz/item/CS_URS_2024_02/941211812"/>
    <hyperlink ref="F388" r:id="rId21" display="https://podminky.urs.cz/item/CS_URS_2024_02/944511111"/>
    <hyperlink ref="F390" r:id="rId22" display="https://podminky.urs.cz/item/CS_URS_2024_02/944511211"/>
    <hyperlink ref="F394" r:id="rId23" display="https://podminky.urs.cz/item/CS_URS_2024_02/944511811"/>
    <hyperlink ref="F396" r:id="rId24" display="https://podminky.urs.cz/item/CS_URS_2024_02/993111111"/>
    <hyperlink ref="F399" r:id="rId25" display="https://podminky.urs.cz/item/CS_URS_2024_02/993111119"/>
    <hyperlink ref="F403" r:id="rId26" display="https://podminky.urs.cz/item/CS_URS_2024_02/952902611"/>
    <hyperlink ref="F422" r:id="rId27" display="https://podminky.urs.cz/item/CS_URS_2024_02/997013155"/>
    <hyperlink ref="F424" r:id="rId28" display="https://podminky.urs.cz/item/CS_URS_2024_02/997013501"/>
    <hyperlink ref="F426" r:id="rId29" display="https://podminky.urs.cz/item/CS_URS_2024_02/997013509"/>
    <hyperlink ref="F430" r:id="rId30" display="https://podminky.urs.cz/item/CS_URS_2024_02/997013631"/>
    <hyperlink ref="F433" r:id="rId31" display="https://podminky.urs.cz/item/CS_URS_2024_02/998011010"/>
    <hyperlink ref="F437" r:id="rId32" display="https://podminky.urs.cz/item/CS_URS_2024_02/764002851"/>
    <hyperlink ref="F446" r:id="rId33" display="https://podminky.urs.cz/item/CS_URS_2024_02/764216443"/>
    <hyperlink ref="F455" r:id="rId34" display="https://podminky.urs.cz/item/CS_URS_2024_02/764002861"/>
    <hyperlink ref="F460" r:id="rId35" display="https://podminky.urs.cz/item/CS_URS_2024_02/764218424"/>
    <hyperlink ref="F465" r:id="rId36" display="https://podminky.urs.cz/item/CS_URS_2024_02/998764113"/>
    <hyperlink ref="F468" r:id="rId37" display="https://podminky.urs.cz/item/CS_URS_2024_02/771473810"/>
    <hyperlink ref="F473" r:id="rId38" display="https://podminky.urs.cz/item/CS_URS_2024_02/771474112"/>
    <hyperlink ref="F480" r:id="rId39" display="https://podminky.urs.cz/item/CS_URS_2024_02/998771113"/>
    <hyperlink ref="F497" r:id="rId40" display="https://podminky.urs.cz/item/CS_URS_2024_02/786623023"/>
    <hyperlink ref="F505" r:id="rId41" display="https://podminky.urs.cz/item/CS_URS_2024_02/998786213"/>
    <hyperlink ref="F509" r:id="rId42" display="https://podminky.urs.cz/item/CS_URS_2024_02/03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89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Položkový rozpočet k odbornému posouzení poruch ETICS ZŠ Juventa, Milovice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37" t="s">
        <v>568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24. 10. 2024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">
        <v>34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29</v>
      </c>
      <c r="J24" s="138" t="s">
        <v>38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ROUND(J92,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ROUND((SUM(BE92:BE564)),  2)</f>
        <v>0</v>
      </c>
      <c r="G33" s="40"/>
      <c r="H33" s="40"/>
      <c r="I33" s="150">
        <v>0.20999999999999999</v>
      </c>
      <c r="J33" s="149">
        <f>ROUND(((SUM(BE92:BE564))*I33),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ROUND((SUM(BF92:BF564)),  2)</f>
        <v>0</v>
      </c>
      <c r="G34" s="40"/>
      <c r="H34" s="40"/>
      <c r="I34" s="150">
        <v>0.12</v>
      </c>
      <c r="J34" s="149">
        <f>ROUND(((SUM(BF92:BF564))*I34),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ROUND((SUM(BG92:BG564)),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ROUND((SUM(BH92:BH564)),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ROUND((SUM(BI92:BI564)),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Položkový rozpočet k odbornému posouzení poruch ETICS ZŠ Juventa, Milovice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30" customHeight="1">
      <c r="A50" s="40"/>
      <c r="B50" s="41"/>
      <c r="C50" s="42"/>
      <c r="D50" s="42"/>
      <c r="E50" s="71" t="str">
        <f>E9</f>
        <v>VAR.2 - Varianta 2 – Demontáž stávajícího ETICS a provedení nového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Komenského 578</v>
      </c>
      <c r="G52" s="42"/>
      <c r="H52" s="42"/>
      <c r="I52" s="34" t="s">
        <v>23</v>
      </c>
      <c r="J52" s="74" t="str">
        <f>IF(J12="","",J12)</f>
        <v>24. 10. 2024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PSK TUZAR s.r.o.</v>
      </c>
      <c r="G54" s="42"/>
      <c r="H54" s="42"/>
      <c r="I54" s="34" t="s">
        <v>33</v>
      </c>
      <c r="J54" s="38" t="str">
        <f>E21</f>
        <v>DEKPROJEKT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DEKPROJEKT s.r.o.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93</v>
      </c>
      <c r="D57" s="164"/>
      <c r="E57" s="164"/>
      <c r="F57" s="164"/>
      <c r="G57" s="164"/>
      <c r="H57" s="164"/>
      <c r="I57" s="164"/>
      <c r="J57" s="165" t="s">
        <v>94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J92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95</v>
      </c>
    </row>
    <row r="60" s="9" customFormat="1" ht="24.96" customHeight="1">
      <c r="A60" s="9"/>
      <c r="B60" s="167"/>
      <c r="C60" s="168"/>
      <c r="D60" s="169" t="s">
        <v>96</v>
      </c>
      <c r="E60" s="170"/>
      <c r="F60" s="170"/>
      <c r="G60" s="170"/>
      <c r="H60" s="170"/>
      <c r="I60" s="170"/>
      <c r="J60" s="171">
        <f>J93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97</v>
      </c>
      <c r="E61" s="176"/>
      <c r="F61" s="176"/>
      <c r="G61" s="176"/>
      <c r="H61" s="176"/>
      <c r="I61" s="176"/>
      <c r="J61" s="177">
        <f>J94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98</v>
      </c>
      <c r="E62" s="176"/>
      <c r="F62" s="176"/>
      <c r="G62" s="176"/>
      <c r="H62" s="176"/>
      <c r="I62" s="176"/>
      <c r="J62" s="177">
        <f>J429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73"/>
      <c r="C63" s="174"/>
      <c r="D63" s="175" t="s">
        <v>99</v>
      </c>
      <c r="E63" s="176"/>
      <c r="F63" s="176"/>
      <c r="G63" s="176"/>
      <c r="H63" s="176"/>
      <c r="I63" s="176"/>
      <c r="J63" s="177">
        <f>J430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3"/>
      <c r="C64" s="174"/>
      <c r="D64" s="175" t="s">
        <v>569</v>
      </c>
      <c r="E64" s="176"/>
      <c r="F64" s="176"/>
      <c r="G64" s="176"/>
      <c r="H64" s="176"/>
      <c r="I64" s="176"/>
      <c r="J64" s="177">
        <f>J460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102</v>
      </c>
      <c r="E65" s="176"/>
      <c r="F65" s="176"/>
      <c r="G65" s="176"/>
      <c r="H65" s="176"/>
      <c r="I65" s="176"/>
      <c r="J65" s="177">
        <f>J469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103</v>
      </c>
      <c r="E66" s="176"/>
      <c r="F66" s="176"/>
      <c r="G66" s="176"/>
      <c r="H66" s="176"/>
      <c r="I66" s="176"/>
      <c r="J66" s="177">
        <f>J485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104</v>
      </c>
      <c r="E67" s="170"/>
      <c r="F67" s="170"/>
      <c r="G67" s="170"/>
      <c r="H67" s="170"/>
      <c r="I67" s="170"/>
      <c r="J67" s="171">
        <f>J488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3"/>
      <c r="C68" s="174"/>
      <c r="D68" s="175" t="s">
        <v>105</v>
      </c>
      <c r="E68" s="176"/>
      <c r="F68" s="176"/>
      <c r="G68" s="176"/>
      <c r="H68" s="176"/>
      <c r="I68" s="176"/>
      <c r="J68" s="177">
        <f>J489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106</v>
      </c>
      <c r="E69" s="176"/>
      <c r="F69" s="176"/>
      <c r="G69" s="176"/>
      <c r="H69" s="176"/>
      <c r="I69" s="176"/>
      <c r="J69" s="177">
        <f>J520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107</v>
      </c>
      <c r="E70" s="176"/>
      <c r="F70" s="176"/>
      <c r="G70" s="176"/>
      <c r="H70" s="176"/>
      <c r="I70" s="176"/>
      <c r="J70" s="177">
        <f>J535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7"/>
      <c r="C71" s="168"/>
      <c r="D71" s="169" t="s">
        <v>108</v>
      </c>
      <c r="E71" s="170"/>
      <c r="F71" s="170"/>
      <c r="G71" s="170"/>
      <c r="H71" s="170"/>
      <c r="I71" s="170"/>
      <c r="J71" s="171">
        <f>J560</f>
        <v>0</v>
      </c>
      <c r="K71" s="168"/>
      <c r="L71" s="17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3"/>
      <c r="C72" s="174"/>
      <c r="D72" s="175" t="s">
        <v>109</v>
      </c>
      <c r="E72" s="176"/>
      <c r="F72" s="176"/>
      <c r="G72" s="176"/>
      <c r="H72" s="176"/>
      <c r="I72" s="176"/>
      <c r="J72" s="177">
        <f>J561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110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6.25" customHeight="1">
      <c r="A82" s="40"/>
      <c r="B82" s="41"/>
      <c r="C82" s="42"/>
      <c r="D82" s="42"/>
      <c r="E82" s="162" t="str">
        <f>E7</f>
        <v>Položkový rozpočet k odbornému posouzení poruch ETICS ZŠ Juventa, Milovice</v>
      </c>
      <c r="F82" s="34"/>
      <c r="G82" s="34"/>
      <c r="H82" s="34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90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30" customHeight="1">
      <c r="A84" s="40"/>
      <c r="B84" s="41"/>
      <c r="C84" s="42"/>
      <c r="D84" s="42"/>
      <c r="E84" s="71" t="str">
        <f>E9</f>
        <v>VAR.2 - Varianta 2 – Demontáž stávajícího ETICS a provedení nového</v>
      </c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F12</f>
        <v>Komenského 578</v>
      </c>
      <c r="G86" s="42"/>
      <c r="H86" s="42"/>
      <c r="I86" s="34" t="s">
        <v>23</v>
      </c>
      <c r="J86" s="74" t="str">
        <f>IF(J12="","",J12)</f>
        <v>24. 10. 2024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E15</f>
        <v>PSK TUZAR s.r.o.</v>
      </c>
      <c r="G88" s="42"/>
      <c r="H88" s="42"/>
      <c r="I88" s="34" t="s">
        <v>33</v>
      </c>
      <c r="J88" s="38" t="str">
        <f>E21</f>
        <v>DEKPROJEKT s.r.o.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31</v>
      </c>
      <c r="D89" s="42"/>
      <c r="E89" s="42"/>
      <c r="F89" s="29" t="str">
        <f>IF(E18="","",E18)</f>
        <v>Vyplň údaj</v>
      </c>
      <c r="G89" s="42"/>
      <c r="H89" s="42"/>
      <c r="I89" s="34" t="s">
        <v>37</v>
      </c>
      <c r="J89" s="38" t="str">
        <f>E24</f>
        <v>DEKPROJEKT s.r.o.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79"/>
      <c r="B91" s="180"/>
      <c r="C91" s="181" t="s">
        <v>111</v>
      </c>
      <c r="D91" s="182" t="s">
        <v>60</v>
      </c>
      <c r="E91" s="182" t="s">
        <v>56</v>
      </c>
      <c r="F91" s="182" t="s">
        <v>57</v>
      </c>
      <c r="G91" s="182" t="s">
        <v>112</v>
      </c>
      <c r="H91" s="182" t="s">
        <v>113</v>
      </c>
      <c r="I91" s="182" t="s">
        <v>114</v>
      </c>
      <c r="J91" s="182" t="s">
        <v>94</v>
      </c>
      <c r="K91" s="183" t="s">
        <v>115</v>
      </c>
      <c r="L91" s="184"/>
      <c r="M91" s="94" t="s">
        <v>19</v>
      </c>
      <c r="N91" s="95" t="s">
        <v>45</v>
      </c>
      <c r="O91" s="95" t="s">
        <v>116</v>
      </c>
      <c r="P91" s="95" t="s">
        <v>117</v>
      </c>
      <c r="Q91" s="95" t="s">
        <v>118</v>
      </c>
      <c r="R91" s="95" t="s">
        <v>119</v>
      </c>
      <c r="S91" s="95" t="s">
        <v>120</v>
      </c>
      <c r="T91" s="96" t="s">
        <v>121</v>
      </c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</row>
    <row r="92" s="2" customFormat="1" ht="22.8" customHeight="1">
      <c r="A92" s="40"/>
      <c r="B92" s="41"/>
      <c r="C92" s="101" t="s">
        <v>122</v>
      </c>
      <c r="D92" s="42"/>
      <c r="E92" s="42"/>
      <c r="F92" s="42"/>
      <c r="G92" s="42"/>
      <c r="H92" s="42"/>
      <c r="I92" s="42"/>
      <c r="J92" s="185">
        <f>BK92</f>
        <v>0</v>
      </c>
      <c r="K92" s="42"/>
      <c r="L92" s="46"/>
      <c r="M92" s="97"/>
      <c r="N92" s="186"/>
      <c r="O92" s="98"/>
      <c r="P92" s="187">
        <f>P93+P488+P560</f>
        <v>0</v>
      </c>
      <c r="Q92" s="98"/>
      <c r="R92" s="187">
        <f>R93+R488+R560</f>
        <v>53.403940569999996</v>
      </c>
      <c r="S92" s="98"/>
      <c r="T92" s="188">
        <f>T93+T488+T560</f>
        <v>14.445780079999999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74</v>
      </c>
      <c r="AU92" s="19" t="s">
        <v>95</v>
      </c>
      <c r="BK92" s="189">
        <f>BK93+BK488+BK560</f>
        <v>0</v>
      </c>
    </row>
    <row r="93" s="12" customFormat="1" ht="25.92" customHeight="1">
      <c r="A93" s="12"/>
      <c r="B93" s="190"/>
      <c r="C93" s="191"/>
      <c r="D93" s="192" t="s">
        <v>74</v>
      </c>
      <c r="E93" s="193" t="s">
        <v>123</v>
      </c>
      <c r="F93" s="193" t="s">
        <v>124</v>
      </c>
      <c r="G93" s="191"/>
      <c r="H93" s="191"/>
      <c r="I93" s="194"/>
      <c r="J93" s="195">
        <f>BK93</f>
        <v>0</v>
      </c>
      <c r="K93" s="191"/>
      <c r="L93" s="196"/>
      <c r="M93" s="197"/>
      <c r="N93" s="198"/>
      <c r="O93" s="198"/>
      <c r="P93" s="199">
        <f>P94+P429+P469+P485</f>
        <v>0</v>
      </c>
      <c r="Q93" s="198"/>
      <c r="R93" s="199">
        <f>R94+R429+R469+R485</f>
        <v>53.204253169999994</v>
      </c>
      <c r="S93" s="198"/>
      <c r="T93" s="200">
        <f>T94+T429+T469+T485</f>
        <v>14.050079879999998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83</v>
      </c>
      <c r="AT93" s="202" t="s">
        <v>74</v>
      </c>
      <c r="AU93" s="202" t="s">
        <v>75</v>
      </c>
      <c r="AY93" s="201" t="s">
        <v>125</v>
      </c>
      <c r="BK93" s="203">
        <f>BK94+BK429+BK469+BK485</f>
        <v>0</v>
      </c>
    </row>
    <row r="94" s="12" customFormat="1" ht="22.8" customHeight="1">
      <c r="A94" s="12"/>
      <c r="B94" s="190"/>
      <c r="C94" s="191"/>
      <c r="D94" s="192" t="s">
        <v>74</v>
      </c>
      <c r="E94" s="204" t="s">
        <v>126</v>
      </c>
      <c r="F94" s="204" t="s">
        <v>127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SUM(P95:P428)</f>
        <v>0</v>
      </c>
      <c r="Q94" s="198"/>
      <c r="R94" s="199">
        <f>SUM(R95:R428)</f>
        <v>53.204253169999994</v>
      </c>
      <c r="S94" s="198"/>
      <c r="T94" s="200">
        <f>SUM(T95:T428)</f>
        <v>0.023945880000000003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83</v>
      </c>
      <c r="AT94" s="202" t="s">
        <v>74</v>
      </c>
      <c r="AU94" s="202" t="s">
        <v>83</v>
      </c>
      <c r="AY94" s="201" t="s">
        <v>125</v>
      </c>
      <c r="BK94" s="203">
        <f>SUM(BK95:BK428)</f>
        <v>0</v>
      </c>
    </row>
    <row r="95" s="2" customFormat="1" ht="37.8" customHeight="1">
      <c r="A95" s="40"/>
      <c r="B95" s="41"/>
      <c r="C95" s="206" t="s">
        <v>83</v>
      </c>
      <c r="D95" s="206" t="s">
        <v>128</v>
      </c>
      <c r="E95" s="207" t="s">
        <v>129</v>
      </c>
      <c r="F95" s="208" t="s">
        <v>130</v>
      </c>
      <c r="G95" s="209" t="s">
        <v>131</v>
      </c>
      <c r="H95" s="210">
        <v>300</v>
      </c>
      <c r="I95" s="211"/>
      <c r="J95" s="212">
        <f>ROUND(I95*H95,2)</f>
        <v>0</v>
      </c>
      <c r="K95" s="208" t="s">
        <v>132</v>
      </c>
      <c r="L95" s="46"/>
      <c r="M95" s="213" t="s">
        <v>19</v>
      </c>
      <c r="N95" s="214" t="s">
        <v>46</v>
      </c>
      <c r="O95" s="86"/>
      <c r="P95" s="215">
        <f>O95*H95</f>
        <v>0</v>
      </c>
      <c r="Q95" s="215">
        <v>0.00038999999999999999</v>
      </c>
      <c r="R95" s="215">
        <f>Q95*H95</f>
        <v>0.11699999999999999</v>
      </c>
      <c r="S95" s="215">
        <v>6.0000000000000002E-05</v>
      </c>
      <c r="T95" s="216">
        <f>S95*H95</f>
        <v>0.018000000000000002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133</v>
      </c>
      <c r="AT95" s="217" t="s">
        <v>128</v>
      </c>
      <c r="AU95" s="217" t="s">
        <v>85</v>
      </c>
      <c r="AY95" s="19" t="s">
        <v>125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83</v>
      </c>
      <c r="BK95" s="218">
        <f>ROUND(I95*H95,2)</f>
        <v>0</v>
      </c>
      <c r="BL95" s="19" t="s">
        <v>133</v>
      </c>
      <c r="BM95" s="217" t="s">
        <v>570</v>
      </c>
    </row>
    <row r="96" s="2" customFormat="1">
      <c r="A96" s="40"/>
      <c r="B96" s="41"/>
      <c r="C96" s="42"/>
      <c r="D96" s="219" t="s">
        <v>135</v>
      </c>
      <c r="E96" s="42"/>
      <c r="F96" s="220" t="s">
        <v>136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135</v>
      </c>
      <c r="AU96" s="19" t="s">
        <v>85</v>
      </c>
    </row>
    <row r="97" s="13" customFormat="1">
      <c r="A97" s="13"/>
      <c r="B97" s="224"/>
      <c r="C97" s="225"/>
      <c r="D97" s="226" t="s">
        <v>137</v>
      </c>
      <c r="E97" s="227" t="s">
        <v>19</v>
      </c>
      <c r="F97" s="228" t="s">
        <v>138</v>
      </c>
      <c r="G97" s="225"/>
      <c r="H97" s="227" t="s">
        <v>19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137</v>
      </c>
      <c r="AU97" s="234" t="s">
        <v>85</v>
      </c>
      <c r="AV97" s="13" t="s">
        <v>83</v>
      </c>
      <c r="AW97" s="13" t="s">
        <v>36</v>
      </c>
      <c r="AX97" s="13" t="s">
        <v>75</v>
      </c>
      <c r="AY97" s="234" t="s">
        <v>125</v>
      </c>
    </row>
    <row r="98" s="14" customFormat="1">
      <c r="A98" s="14"/>
      <c r="B98" s="235"/>
      <c r="C98" s="236"/>
      <c r="D98" s="226" t="s">
        <v>137</v>
      </c>
      <c r="E98" s="237" t="s">
        <v>19</v>
      </c>
      <c r="F98" s="238" t="s">
        <v>139</v>
      </c>
      <c r="G98" s="236"/>
      <c r="H98" s="239">
        <v>150.53999999999999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5" t="s">
        <v>137</v>
      </c>
      <c r="AU98" s="245" t="s">
        <v>85</v>
      </c>
      <c r="AV98" s="14" t="s">
        <v>85</v>
      </c>
      <c r="AW98" s="14" t="s">
        <v>36</v>
      </c>
      <c r="AX98" s="14" t="s">
        <v>75</v>
      </c>
      <c r="AY98" s="245" t="s">
        <v>125</v>
      </c>
    </row>
    <row r="99" s="13" customFormat="1">
      <c r="A99" s="13"/>
      <c r="B99" s="224"/>
      <c r="C99" s="225"/>
      <c r="D99" s="226" t="s">
        <v>137</v>
      </c>
      <c r="E99" s="227" t="s">
        <v>19</v>
      </c>
      <c r="F99" s="228" t="s">
        <v>140</v>
      </c>
      <c r="G99" s="225"/>
      <c r="H99" s="227" t="s">
        <v>19</v>
      </c>
      <c r="I99" s="229"/>
      <c r="J99" s="225"/>
      <c r="K99" s="225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137</v>
      </c>
      <c r="AU99" s="234" t="s">
        <v>85</v>
      </c>
      <c r="AV99" s="13" t="s">
        <v>83</v>
      </c>
      <c r="AW99" s="13" t="s">
        <v>36</v>
      </c>
      <c r="AX99" s="13" t="s">
        <v>75</v>
      </c>
      <c r="AY99" s="234" t="s">
        <v>125</v>
      </c>
    </row>
    <row r="100" s="14" customFormat="1">
      <c r="A100" s="14"/>
      <c r="B100" s="235"/>
      <c r="C100" s="236"/>
      <c r="D100" s="226" t="s">
        <v>137</v>
      </c>
      <c r="E100" s="237" t="s">
        <v>19</v>
      </c>
      <c r="F100" s="238" t="s">
        <v>141</v>
      </c>
      <c r="G100" s="236"/>
      <c r="H100" s="239">
        <v>137.91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5" t="s">
        <v>137</v>
      </c>
      <c r="AU100" s="245" t="s">
        <v>85</v>
      </c>
      <c r="AV100" s="14" t="s">
        <v>85</v>
      </c>
      <c r="AW100" s="14" t="s">
        <v>36</v>
      </c>
      <c r="AX100" s="14" t="s">
        <v>75</v>
      </c>
      <c r="AY100" s="245" t="s">
        <v>125</v>
      </c>
    </row>
    <row r="101" s="13" customFormat="1">
      <c r="A101" s="13"/>
      <c r="B101" s="224"/>
      <c r="C101" s="225"/>
      <c r="D101" s="226" t="s">
        <v>137</v>
      </c>
      <c r="E101" s="227" t="s">
        <v>19</v>
      </c>
      <c r="F101" s="228" t="s">
        <v>142</v>
      </c>
      <c r="G101" s="225"/>
      <c r="H101" s="227" t="s">
        <v>19</v>
      </c>
      <c r="I101" s="229"/>
      <c r="J101" s="225"/>
      <c r="K101" s="225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137</v>
      </c>
      <c r="AU101" s="234" t="s">
        <v>85</v>
      </c>
      <c r="AV101" s="13" t="s">
        <v>83</v>
      </c>
      <c r="AW101" s="13" t="s">
        <v>36</v>
      </c>
      <c r="AX101" s="13" t="s">
        <v>75</v>
      </c>
      <c r="AY101" s="234" t="s">
        <v>125</v>
      </c>
    </row>
    <row r="102" s="14" customFormat="1">
      <c r="A102" s="14"/>
      <c r="B102" s="235"/>
      <c r="C102" s="236"/>
      <c r="D102" s="226" t="s">
        <v>137</v>
      </c>
      <c r="E102" s="237" t="s">
        <v>19</v>
      </c>
      <c r="F102" s="238" t="s">
        <v>143</v>
      </c>
      <c r="G102" s="236"/>
      <c r="H102" s="239">
        <v>11.550000000000001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5" t="s">
        <v>137</v>
      </c>
      <c r="AU102" s="245" t="s">
        <v>85</v>
      </c>
      <c r="AV102" s="14" t="s">
        <v>85</v>
      </c>
      <c r="AW102" s="14" t="s">
        <v>36</v>
      </c>
      <c r="AX102" s="14" t="s">
        <v>75</v>
      </c>
      <c r="AY102" s="245" t="s">
        <v>125</v>
      </c>
    </row>
    <row r="103" s="15" customFormat="1">
      <c r="A103" s="15"/>
      <c r="B103" s="246"/>
      <c r="C103" s="247"/>
      <c r="D103" s="226" t="s">
        <v>137</v>
      </c>
      <c r="E103" s="248" t="s">
        <v>19</v>
      </c>
      <c r="F103" s="249" t="s">
        <v>144</v>
      </c>
      <c r="G103" s="247"/>
      <c r="H103" s="250">
        <v>300</v>
      </c>
      <c r="I103" s="251"/>
      <c r="J103" s="247"/>
      <c r="K103" s="247"/>
      <c r="L103" s="252"/>
      <c r="M103" s="253"/>
      <c r="N103" s="254"/>
      <c r="O103" s="254"/>
      <c r="P103" s="254"/>
      <c r="Q103" s="254"/>
      <c r="R103" s="254"/>
      <c r="S103" s="254"/>
      <c r="T103" s="25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6" t="s">
        <v>137</v>
      </c>
      <c r="AU103" s="256" t="s">
        <v>85</v>
      </c>
      <c r="AV103" s="15" t="s">
        <v>133</v>
      </c>
      <c r="AW103" s="15" t="s">
        <v>36</v>
      </c>
      <c r="AX103" s="15" t="s">
        <v>83</v>
      </c>
      <c r="AY103" s="256" t="s">
        <v>125</v>
      </c>
    </row>
    <row r="104" s="2" customFormat="1" ht="37.8" customHeight="1">
      <c r="A104" s="40"/>
      <c r="B104" s="41"/>
      <c r="C104" s="206" t="s">
        <v>85</v>
      </c>
      <c r="D104" s="206" t="s">
        <v>128</v>
      </c>
      <c r="E104" s="207" t="s">
        <v>145</v>
      </c>
      <c r="F104" s="208" t="s">
        <v>146</v>
      </c>
      <c r="G104" s="209" t="s">
        <v>131</v>
      </c>
      <c r="H104" s="210">
        <v>120</v>
      </c>
      <c r="I104" s="211"/>
      <c r="J104" s="212">
        <f>ROUND(I104*H104,2)</f>
        <v>0</v>
      </c>
      <c r="K104" s="208" t="s">
        <v>132</v>
      </c>
      <c r="L104" s="46"/>
      <c r="M104" s="213" t="s">
        <v>19</v>
      </c>
      <c r="N104" s="214" t="s">
        <v>46</v>
      </c>
      <c r="O104" s="86"/>
      <c r="P104" s="215">
        <f>O104*H104</f>
        <v>0</v>
      </c>
      <c r="Q104" s="215">
        <v>0.00038999999999999999</v>
      </c>
      <c r="R104" s="215">
        <f>Q104*H104</f>
        <v>0.046800000000000001</v>
      </c>
      <c r="S104" s="215">
        <v>1.0000000000000001E-05</v>
      </c>
      <c r="T104" s="216">
        <f>S104*H104</f>
        <v>0.0012000000000000001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133</v>
      </c>
      <c r="AT104" s="217" t="s">
        <v>128</v>
      </c>
      <c r="AU104" s="217" t="s">
        <v>85</v>
      </c>
      <c r="AY104" s="19" t="s">
        <v>125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83</v>
      </c>
      <c r="BK104" s="218">
        <f>ROUND(I104*H104,2)</f>
        <v>0</v>
      </c>
      <c r="BL104" s="19" t="s">
        <v>133</v>
      </c>
      <c r="BM104" s="217" t="s">
        <v>571</v>
      </c>
    </row>
    <row r="105" s="2" customFormat="1">
      <c r="A105" s="40"/>
      <c r="B105" s="41"/>
      <c r="C105" s="42"/>
      <c r="D105" s="219" t="s">
        <v>135</v>
      </c>
      <c r="E105" s="42"/>
      <c r="F105" s="220" t="s">
        <v>148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135</v>
      </c>
      <c r="AU105" s="19" t="s">
        <v>85</v>
      </c>
    </row>
    <row r="106" s="13" customFormat="1">
      <c r="A106" s="13"/>
      <c r="B106" s="224"/>
      <c r="C106" s="225"/>
      <c r="D106" s="226" t="s">
        <v>137</v>
      </c>
      <c r="E106" s="227" t="s">
        <v>19</v>
      </c>
      <c r="F106" s="228" t="s">
        <v>149</v>
      </c>
      <c r="G106" s="225"/>
      <c r="H106" s="227" t="s">
        <v>19</v>
      </c>
      <c r="I106" s="229"/>
      <c r="J106" s="225"/>
      <c r="K106" s="225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137</v>
      </c>
      <c r="AU106" s="234" t="s">
        <v>85</v>
      </c>
      <c r="AV106" s="13" t="s">
        <v>83</v>
      </c>
      <c r="AW106" s="13" t="s">
        <v>36</v>
      </c>
      <c r="AX106" s="13" t="s">
        <v>75</v>
      </c>
      <c r="AY106" s="234" t="s">
        <v>125</v>
      </c>
    </row>
    <row r="107" s="13" customFormat="1">
      <c r="A107" s="13"/>
      <c r="B107" s="224"/>
      <c r="C107" s="225"/>
      <c r="D107" s="226" t="s">
        <v>137</v>
      </c>
      <c r="E107" s="227" t="s">
        <v>19</v>
      </c>
      <c r="F107" s="228" t="s">
        <v>138</v>
      </c>
      <c r="G107" s="225"/>
      <c r="H107" s="227" t="s">
        <v>19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137</v>
      </c>
      <c r="AU107" s="234" t="s">
        <v>85</v>
      </c>
      <c r="AV107" s="13" t="s">
        <v>83</v>
      </c>
      <c r="AW107" s="13" t="s">
        <v>36</v>
      </c>
      <c r="AX107" s="13" t="s">
        <v>75</v>
      </c>
      <c r="AY107" s="234" t="s">
        <v>125</v>
      </c>
    </row>
    <row r="108" s="14" customFormat="1">
      <c r="A108" s="14"/>
      <c r="B108" s="235"/>
      <c r="C108" s="236"/>
      <c r="D108" s="226" t="s">
        <v>137</v>
      </c>
      <c r="E108" s="237" t="s">
        <v>19</v>
      </c>
      <c r="F108" s="238" t="s">
        <v>150</v>
      </c>
      <c r="G108" s="236"/>
      <c r="H108" s="239">
        <v>44.18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5" t="s">
        <v>137</v>
      </c>
      <c r="AU108" s="245" t="s">
        <v>85</v>
      </c>
      <c r="AV108" s="14" t="s">
        <v>85</v>
      </c>
      <c r="AW108" s="14" t="s">
        <v>36</v>
      </c>
      <c r="AX108" s="14" t="s">
        <v>75</v>
      </c>
      <c r="AY108" s="245" t="s">
        <v>125</v>
      </c>
    </row>
    <row r="109" s="13" customFormat="1">
      <c r="A109" s="13"/>
      <c r="B109" s="224"/>
      <c r="C109" s="225"/>
      <c r="D109" s="226" t="s">
        <v>137</v>
      </c>
      <c r="E109" s="227" t="s">
        <v>19</v>
      </c>
      <c r="F109" s="228" t="s">
        <v>140</v>
      </c>
      <c r="G109" s="225"/>
      <c r="H109" s="227" t="s">
        <v>19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137</v>
      </c>
      <c r="AU109" s="234" t="s">
        <v>85</v>
      </c>
      <c r="AV109" s="13" t="s">
        <v>83</v>
      </c>
      <c r="AW109" s="13" t="s">
        <v>36</v>
      </c>
      <c r="AX109" s="13" t="s">
        <v>75</v>
      </c>
      <c r="AY109" s="234" t="s">
        <v>125</v>
      </c>
    </row>
    <row r="110" s="14" customFormat="1">
      <c r="A110" s="14"/>
      <c r="B110" s="235"/>
      <c r="C110" s="236"/>
      <c r="D110" s="226" t="s">
        <v>137</v>
      </c>
      <c r="E110" s="237" t="s">
        <v>19</v>
      </c>
      <c r="F110" s="238" t="s">
        <v>151</v>
      </c>
      <c r="G110" s="236"/>
      <c r="H110" s="239">
        <v>34.375999999999998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5" t="s">
        <v>137</v>
      </c>
      <c r="AU110" s="245" t="s">
        <v>85</v>
      </c>
      <c r="AV110" s="14" t="s">
        <v>85</v>
      </c>
      <c r="AW110" s="14" t="s">
        <v>36</v>
      </c>
      <c r="AX110" s="14" t="s">
        <v>75</v>
      </c>
      <c r="AY110" s="245" t="s">
        <v>125</v>
      </c>
    </row>
    <row r="111" s="13" customFormat="1">
      <c r="A111" s="13"/>
      <c r="B111" s="224"/>
      <c r="C111" s="225"/>
      <c r="D111" s="226" t="s">
        <v>137</v>
      </c>
      <c r="E111" s="227" t="s">
        <v>19</v>
      </c>
      <c r="F111" s="228" t="s">
        <v>152</v>
      </c>
      <c r="G111" s="225"/>
      <c r="H111" s="227" t="s">
        <v>19</v>
      </c>
      <c r="I111" s="229"/>
      <c r="J111" s="225"/>
      <c r="K111" s="225"/>
      <c r="L111" s="230"/>
      <c r="M111" s="231"/>
      <c r="N111" s="232"/>
      <c r="O111" s="232"/>
      <c r="P111" s="232"/>
      <c r="Q111" s="232"/>
      <c r="R111" s="232"/>
      <c r="S111" s="232"/>
      <c r="T111" s="23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4" t="s">
        <v>137</v>
      </c>
      <c r="AU111" s="234" t="s">
        <v>85</v>
      </c>
      <c r="AV111" s="13" t="s">
        <v>83</v>
      </c>
      <c r="AW111" s="13" t="s">
        <v>36</v>
      </c>
      <c r="AX111" s="13" t="s">
        <v>75</v>
      </c>
      <c r="AY111" s="234" t="s">
        <v>125</v>
      </c>
    </row>
    <row r="112" s="13" customFormat="1">
      <c r="A112" s="13"/>
      <c r="B112" s="224"/>
      <c r="C112" s="225"/>
      <c r="D112" s="226" t="s">
        <v>137</v>
      </c>
      <c r="E112" s="227" t="s">
        <v>19</v>
      </c>
      <c r="F112" s="228" t="s">
        <v>138</v>
      </c>
      <c r="G112" s="225"/>
      <c r="H112" s="227" t="s">
        <v>19</v>
      </c>
      <c r="I112" s="229"/>
      <c r="J112" s="225"/>
      <c r="K112" s="225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137</v>
      </c>
      <c r="AU112" s="234" t="s">
        <v>85</v>
      </c>
      <c r="AV112" s="13" t="s">
        <v>83</v>
      </c>
      <c r="AW112" s="13" t="s">
        <v>36</v>
      </c>
      <c r="AX112" s="13" t="s">
        <v>75</v>
      </c>
      <c r="AY112" s="234" t="s">
        <v>125</v>
      </c>
    </row>
    <row r="113" s="14" customFormat="1">
      <c r="A113" s="14"/>
      <c r="B113" s="235"/>
      <c r="C113" s="236"/>
      <c r="D113" s="226" t="s">
        <v>137</v>
      </c>
      <c r="E113" s="237" t="s">
        <v>19</v>
      </c>
      <c r="F113" s="238" t="s">
        <v>153</v>
      </c>
      <c r="G113" s="236"/>
      <c r="H113" s="239">
        <v>18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5" t="s">
        <v>137</v>
      </c>
      <c r="AU113" s="245" t="s">
        <v>85</v>
      </c>
      <c r="AV113" s="14" t="s">
        <v>85</v>
      </c>
      <c r="AW113" s="14" t="s">
        <v>36</v>
      </c>
      <c r="AX113" s="14" t="s">
        <v>75</v>
      </c>
      <c r="AY113" s="245" t="s">
        <v>125</v>
      </c>
    </row>
    <row r="114" s="13" customFormat="1">
      <c r="A114" s="13"/>
      <c r="B114" s="224"/>
      <c r="C114" s="225"/>
      <c r="D114" s="226" t="s">
        <v>137</v>
      </c>
      <c r="E114" s="227" t="s">
        <v>19</v>
      </c>
      <c r="F114" s="228" t="s">
        <v>140</v>
      </c>
      <c r="G114" s="225"/>
      <c r="H114" s="227" t="s">
        <v>19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137</v>
      </c>
      <c r="AU114" s="234" t="s">
        <v>85</v>
      </c>
      <c r="AV114" s="13" t="s">
        <v>83</v>
      </c>
      <c r="AW114" s="13" t="s">
        <v>36</v>
      </c>
      <c r="AX114" s="13" t="s">
        <v>75</v>
      </c>
      <c r="AY114" s="234" t="s">
        <v>125</v>
      </c>
    </row>
    <row r="115" s="14" customFormat="1">
      <c r="A115" s="14"/>
      <c r="B115" s="235"/>
      <c r="C115" s="236"/>
      <c r="D115" s="226" t="s">
        <v>137</v>
      </c>
      <c r="E115" s="237" t="s">
        <v>19</v>
      </c>
      <c r="F115" s="238" t="s">
        <v>154</v>
      </c>
      <c r="G115" s="236"/>
      <c r="H115" s="239">
        <v>20.213000000000001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5" t="s">
        <v>137</v>
      </c>
      <c r="AU115" s="245" t="s">
        <v>85</v>
      </c>
      <c r="AV115" s="14" t="s">
        <v>85</v>
      </c>
      <c r="AW115" s="14" t="s">
        <v>36</v>
      </c>
      <c r="AX115" s="14" t="s">
        <v>75</v>
      </c>
      <c r="AY115" s="245" t="s">
        <v>125</v>
      </c>
    </row>
    <row r="116" s="13" customFormat="1">
      <c r="A116" s="13"/>
      <c r="B116" s="224"/>
      <c r="C116" s="225"/>
      <c r="D116" s="226" t="s">
        <v>137</v>
      </c>
      <c r="E116" s="227" t="s">
        <v>19</v>
      </c>
      <c r="F116" s="228" t="s">
        <v>142</v>
      </c>
      <c r="G116" s="225"/>
      <c r="H116" s="227" t="s">
        <v>19</v>
      </c>
      <c r="I116" s="229"/>
      <c r="J116" s="225"/>
      <c r="K116" s="225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137</v>
      </c>
      <c r="AU116" s="234" t="s">
        <v>85</v>
      </c>
      <c r="AV116" s="13" t="s">
        <v>83</v>
      </c>
      <c r="AW116" s="13" t="s">
        <v>36</v>
      </c>
      <c r="AX116" s="13" t="s">
        <v>75</v>
      </c>
      <c r="AY116" s="234" t="s">
        <v>125</v>
      </c>
    </row>
    <row r="117" s="14" customFormat="1">
      <c r="A117" s="14"/>
      <c r="B117" s="235"/>
      <c r="C117" s="236"/>
      <c r="D117" s="226" t="s">
        <v>137</v>
      </c>
      <c r="E117" s="237" t="s">
        <v>19</v>
      </c>
      <c r="F117" s="238" t="s">
        <v>155</v>
      </c>
      <c r="G117" s="236"/>
      <c r="H117" s="239">
        <v>3.2309999999999999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5" t="s">
        <v>137</v>
      </c>
      <c r="AU117" s="245" t="s">
        <v>85</v>
      </c>
      <c r="AV117" s="14" t="s">
        <v>85</v>
      </c>
      <c r="AW117" s="14" t="s">
        <v>36</v>
      </c>
      <c r="AX117" s="14" t="s">
        <v>75</v>
      </c>
      <c r="AY117" s="245" t="s">
        <v>125</v>
      </c>
    </row>
    <row r="118" s="15" customFormat="1">
      <c r="A118" s="15"/>
      <c r="B118" s="246"/>
      <c r="C118" s="247"/>
      <c r="D118" s="226" t="s">
        <v>137</v>
      </c>
      <c r="E118" s="248" t="s">
        <v>19</v>
      </c>
      <c r="F118" s="249" t="s">
        <v>144</v>
      </c>
      <c r="G118" s="247"/>
      <c r="H118" s="250">
        <v>120</v>
      </c>
      <c r="I118" s="251"/>
      <c r="J118" s="247"/>
      <c r="K118" s="247"/>
      <c r="L118" s="252"/>
      <c r="M118" s="253"/>
      <c r="N118" s="254"/>
      <c r="O118" s="254"/>
      <c r="P118" s="254"/>
      <c r="Q118" s="254"/>
      <c r="R118" s="254"/>
      <c r="S118" s="254"/>
      <c r="T118" s="25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6" t="s">
        <v>137</v>
      </c>
      <c r="AU118" s="256" t="s">
        <v>85</v>
      </c>
      <c r="AV118" s="15" t="s">
        <v>133</v>
      </c>
      <c r="AW118" s="15" t="s">
        <v>36</v>
      </c>
      <c r="AX118" s="15" t="s">
        <v>83</v>
      </c>
      <c r="AY118" s="256" t="s">
        <v>125</v>
      </c>
    </row>
    <row r="119" s="2" customFormat="1" ht="37.8" customHeight="1">
      <c r="A119" s="40"/>
      <c r="B119" s="41"/>
      <c r="C119" s="206" t="s">
        <v>156</v>
      </c>
      <c r="D119" s="206" t="s">
        <v>128</v>
      </c>
      <c r="E119" s="207" t="s">
        <v>157</v>
      </c>
      <c r="F119" s="208" t="s">
        <v>158</v>
      </c>
      <c r="G119" s="209" t="s">
        <v>131</v>
      </c>
      <c r="H119" s="210">
        <v>474.58800000000002</v>
      </c>
      <c r="I119" s="211"/>
      <c r="J119" s="212">
        <f>ROUND(I119*H119,2)</f>
        <v>0</v>
      </c>
      <c r="K119" s="208" t="s">
        <v>132</v>
      </c>
      <c r="L119" s="46"/>
      <c r="M119" s="213" t="s">
        <v>19</v>
      </c>
      <c r="N119" s="214" t="s">
        <v>46</v>
      </c>
      <c r="O119" s="86"/>
      <c r="P119" s="215">
        <f>O119*H119</f>
        <v>0</v>
      </c>
      <c r="Q119" s="215">
        <v>0.00038999999999999999</v>
      </c>
      <c r="R119" s="215">
        <f>Q119*H119</f>
        <v>0.18508932</v>
      </c>
      <c r="S119" s="215">
        <v>1.0000000000000001E-05</v>
      </c>
      <c r="T119" s="216">
        <f>S119*H119</f>
        <v>0.0047458800000000009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133</v>
      </c>
      <c r="AT119" s="217" t="s">
        <v>128</v>
      </c>
      <c r="AU119" s="217" t="s">
        <v>85</v>
      </c>
      <c r="AY119" s="19" t="s">
        <v>125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83</v>
      </c>
      <c r="BK119" s="218">
        <f>ROUND(I119*H119,2)</f>
        <v>0</v>
      </c>
      <c r="BL119" s="19" t="s">
        <v>133</v>
      </c>
      <c r="BM119" s="217" t="s">
        <v>572</v>
      </c>
    </row>
    <row r="120" s="2" customFormat="1">
      <c r="A120" s="40"/>
      <c r="B120" s="41"/>
      <c r="C120" s="42"/>
      <c r="D120" s="219" t="s">
        <v>135</v>
      </c>
      <c r="E120" s="42"/>
      <c r="F120" s="220" t="s">
        <v>160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135</v>
      </c>
      <c r="AU120" s="19" t="s">
        <v>85</v>
      </c>
    </row>
    <row r="121" s="13" customFormat="1">
      <c r="A121" s="13"/>
      <c r="B121" s="224"/>
      <c r="C121" s="225"/>
      <c r="D121" s="226" t="s">
        <v>137</v>
      </c>
      <c r="E121" s="227" t="s">
        <v>19</v>
      </c>
      <c r="F121" s="228" t="s">
        <v>138</v>
      </c>
      <c r="G121" s="225"/>
      <c r="H121" s="227" t="s">
        <v>19</v>
      </c>
      <c r="I121" s="229"/>
      <c r="J121" s="225"/>
      <c r="K121" s="225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137</v>
      </c>
      <c r="AU121" s="234" t="s">
        <v>85</v>
      </c>
      <c r="AV121" s="13" t="s">
        <v>83</v>
      </c>
      <c r="AW121" s="13" t="s">
        <v>36</v>
      </c>
      <c r="AX121" s="13" t="s">
        <v>75</v>
      </c>
      <c r="AY121" s="234" t="s">
        <v>125</v>
      </c>
    </row>
    <row r="122" s="13" customFormat="1">
      <c r="A122" s="13"/>
      <c r="B122" s="224"/>
      <c r="C122" s="225"/>
      <c r="D122" s="226" t="s">
        <v>137</v>
      </c>
      <c r="E122" s="227" t="s">
        <v>19</v>
      </c>
      <c r="F122" s="228" t="s">
        <v>161</v>
      </c>
      <c r="G122" s="225"/>
      <c r="H122" s="227" t="s">
        <v>19</v>
      </c>
      <c r="I122" s="229"/>
      <c r="J122" s="225"/>
      <c r="K122" s="225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137</v>
      </c>
      <c r="AU122" s="234" t="s">
        <v>85</v>
      </c>
      <c r="AV122" s="13" t="s">
        <v>83</v>
      </c>
      <c r="AW122" s="13" t="s">
        <v>36</v>
      </c>
      <c r="AX122" s="13" t="s">
        <v>75</v>
      </c>
      <c r="AY122" s="234" t="s">
        <v>125</v>
      </c>
    </row>
    <row r="123" s="14" customFormat="1">
      <c r="A123" s="14"/>
      <c r="B123" s="235"/>
      <c r="C123" s="236"/>
      <c r="D123" s="226" t="s">
        <v>137</v>
      </c>
      <c r="E123" s="237" t="s">
        <v>19</v>
      </c>
      <c r="F123" s="238" t="s">
        <v>162</v>
      </c>
      <c r="G123" s="236"/>
      <c r="H123" s="239">
        <v>14.382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5" t="s">
        <v>137</v>
      </c>
      <c r="AU123" s="245" t="s">
        <v>85</v>
      </c>
      <c r="AV123" s="14" t="s">
        <v>85</v>
      </c>
      <c r="AW123" s="14" t="s">
        <v>36</v>
      </c>
      <c r="AX123" s="14" t="s">
        <v>75</v>
      </c>
      <c r="AY123" s="245" t="s">
        <v>125</v>
      </c>
    </row>
    <row r="124" s="13" customFormat="1">
      <c r="A124" s="13"/>
      <c r="B124" s="224"/>
      <c r="C124" s="225"/>
      <c r="D124" s="226" t="s">
        <v>137</v>
      </c>
      <c r="E124" s="227" t="s">
        <v>19</v>
      </c>
      <c r="F124" s="228" t="s">
        <v>163</v>
      </c>
      <c r="G124" s="225"/>
      <c r="H124" s="227" t="s">
        <v>19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137</v>
      </c>
      <c r="AU124" s="234" t="s">
        <v>85</v>
      </c>
      <c r="AV124" s="13" t="s">
        <v>83</v>
      </c>
      <c r="AW124" s="13" t="s">
        <v>36</v>
      </c>
      <c r="AX124" s="13" t="s">
        <v>75</v>
      </c>
      <c r="AY124" s="234" t="s">
        <v>125</v>
      </c>
    </row>
    <row r="125" s="14" customFormat="1">
      <c r="A125" s="14"/>
      <c r="B125" s="235"/>
      <c r="C125" s="236"/>
      <c r="D125" s="226" t="s">
        <v>137</v>
      </c>
      <c r="E125" s="237" t="s">
        <v>19</v>
      </c>
      <c r="F125" s="238" t="s">
        <v>164</v>
      </c>
      <c r="G125" s="236"/>
      <c r="H125" s="239">
        <v>1.6739999999999999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5" t="s">
        <v>137</v>
      </c>
      <c r="AU125" s="245" t="s">
        <v>85</v>
      </c>
      <c r="AV125" s="14" t="s">
        <v>85</v>
      </c>
      <c r="AW125" s="14" t="s">
        <v>36</v>
      </c>
      <c r="AX125" s="14" t="s">
        <v>75</v>
      </c>
      <c r="AY125" s="245" t="s">
        <v>125</v>
      </c>
    </row>
    <row r="126" s="14" customFormat="1">
      <c r="A126" s="14"/>
      <c r="B126" s="235"/>
      <c r="C126" s="236"/>
      <c r="D126" s="226" t="s">
        <v>137</v>
      </c>
      <c r="E126" s="237" t="s">
        <v>19</v>
      </c>
      <c r="F126" s="238" t="s">
        <v>165</v>
      </c>
      <c r="G126" s="236"/>
      <c r="H126" s="239">
        <v>14.220000000000001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5" t="s">
        <v>137</v>
      </c>
      <c r="AU126" s="245" t="s">
        <v>85</v>
      </c>
      <c r="AV126" s="14" t="s">
        <v>85</v>
      </c>
      <c r="AW126" s="14" t="s">
        <v>36</v>
      </c>
      <c r="AX126" s="14" t="s">
        <v>75</v>
      </c>
      <c r="AY126" s="245" t="s">
        <v>125</v>
      </c>
    </row>
    <row r="127" s="14" customFormat="1">
      <c r="A127" s="14"/>
      <c r="B127" s="235"/>
      <c r="C127" s="236"/>
      <c r="D127" s="226" t="s">
        <v>137</v>
      </c>
      <c r="E127" s="237" t="s">
        <v>19</v>
      </c>
      <c r="F127" s="238" t="s">
        <v>166</v>
      </c>
      <c r="G127" s="236"/>
      <c r="H127" s="239">
        <v>21.600000000000001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5" t="s">
        <v>137</v>
      </c>
      <c r="AU127" s="245" t="s">
        <v>85</v>
      </c>
      <c r="AV127" s="14" t="s">
        <v>85</v>
      </c>
      <c r="AW127" s="14" t="s">
        <v>36</v>
      </c>
      <c r="AX127" s="14" t="s">
        <v>75</v>
      </c>
      <c r="AY127" s="245" t="s">
        <v>125</v>
      </c>
    </row>
    <row r="128" s="14" customFormat="1">
      <c r="A128" s="14"/>
      <c r="B128" s="235"/>
      <c r="C128" s="236"/>
      <c r="D128" s="226" t="s">
        <v>137</v>
      </c>
      <c r="E128" s="237" t="s">
        <v>19</v>
      </c>
      <c r="F128" s="238" t="s">
        <v>167</v>
      </c>
      <c r="G128" s="236"/>
      <c r="H128" s="239">
        <v>166.31999999999999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5" t="s">
        <v>137</v>
      </c>
      <c r="AU128" s="245" t="s">
        <v>85</v>
      </c>
      <c r="AV128" s="14" t="s">
        <v>85</v>
      </c>
      <c r="AW128" s="14" t="s">
        <v>36</v>
      </c>
      <c r="AX128" s="14" t="s">
        <v>75</v>
      </c>
      <c r="AY128" s="245" t="s">
        <v>125</v>
      </c>
    </row>
    <row r="129" s="13" customFormat="1">
      <c r="A129" s="13"/>
      <c r="B129" s="224"/>
      <c r="C129" s="225"/>
      <c r="D129" s="226" t="s">
        <v>137</v>
      </c>
      <c r="E129" s="227" t="s">
        <v>19</v>
      </c>
      <c r="F129" s="228" t="s">
        <v>140</v>
      </c>
      <c r="G129" s="225"/>
      <c r="H129" s="227" t="s">
        <v>19</v>
      </c>
      <c r="I129" s="229"/>
      <c r="J129" s="225"/>
      <c r="K129" s="225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137</v>
      </c>
      <c r="AU129" s="234" t="s">
        <v>85</v>
      </c>
      <c r="AV129" s="13" t="s">
        <v>83</v>
      </c>
      <c r="AW129" s="13" t="s">
        <v>36</v>
      </c>
      <c r="AX129" s="13" t="s">
        <v>75</v>
      </c>
      <c r="AY129" s="234" t="s">
        <v>125</v>
      </c>
    </row>
    <row r="130" s="13" customFormat="1">
      <c r="A130" s="13"/>
      <c r="B130" s="224"/>
      <c r="C130" s="225"/>
      <c r="D130" s="226" t="s">
        <v>137</v>
      </c>
      <c r="E130" s="227" t="s">
        <v>19</v>
      </c>
      <c r="F130" s="228" t="s">
        <v>161</v>
      </c>
      <c r="G130" s="225"/>
      <c r="H130" s="227" t="s">
        <v>19</v>
      </c>
      <c r="I130" s="229"/>
      <c r="J130" s="225"/>
      <c r="K130" s="225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137</v>
      </c>
      <c r="AU130" s="234" t="s">
        <v>85</v>
      </c>
      <c r="AV130" s="13" t="s">
        <v>83</v>
      </c>
      <c r="AW130" s="13" t="s">
        <v>36</v>
      </c>
      <c r="AX130" s="13" t="s">
        <v>75</v>
      </c>
      <c r="AY130" s="234" t="s">
        <v>125</v>
      </c>
    </row>
    <row r="131" s="14" customFormat="1">
      <c r="A131" s="14"/>
      <c r="B131" s="235"/>
      <c r="C131" s="236"/>
      <c r="D131" s="226" t="s">
        <v>137</v>
      </c>
      <c r="E131" s="237" t="s">
        <v>19</v>
      </c>
      <c r="F131" s="238" t="s">
        <v>168</v>
      </c>
      <c r="G131" s="236"/>
      <c r="H131" s="239">
        <v>6.0060000000000002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137</v>
      </c>
      <c r="AU131" s="245" t="s">
        <v>85</v>
      </c>
      <c r="AV131" s="14" t="s">
        <v>85</v>
      </c>
      <c r="AW131" s="14" t="s">
        <v>36</v>
      </c>
      <c r="AX131" s="14" t="s">
        <v>75</v>
      </c>
      <c r="AY131" s="245" t="s">
        <v>125</v>
      </c>
    </row>
    <row r="132" s="14" customFormat="1">
      <c r="A132" s="14"/>
      <c r="B132" s="235"/>
      <c r="C132" s="236"/>
      <c r="D132" s="226" t="s">
        <v>137</v>
      </c>
      <c r="E132" s="237" t="s">
        <v>19</v>
      </c>
      <c r="F132" s="238" t="s">
        <v>169</v>
      </c>
      <c r="G132" s="236"/>
      <c r="H132" s="239">
        <v>3.3479999999999999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5" t="s">
        <v>137</v>
      </c>
      <c r="AU132" s="245" t="s">
        <v>85</v>
      </c>
      <c r="AV132" s="14" t="s">
        <v>85</v>
      </c>
      <c r="AW132" s="14" t="s">
        <v>36</v>
      </c>
      <c r="AX132" s="14" t="s">
        <v>75</v>
      </c>
      <c r="AY132" s="245" t="s">
        <v>125</v>
      </c>
    </row>
    <row r="133" s="13" customFormat="1">
      <c r="A133" s="13"/>
      <c r="B133" s="224"/>
      <c r="C133" s="225"/>
      <c r="D133" s="226" t="s">
        <v>137</v>
      </c>
      <c r="E133" s="227" t="s">
        <v>19</v>
      </c>
      <c r="F133" s="228" t="s">
        <v>163</v>
      </c>
      <c r="G133" s="225"/>
      <c r="H133" s="227" t="s">
        <v>19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137</v>
      </c>
      <c r="AU133" s="234" t="s">
        <v>85</v>
      </c>
      <c r="AV133" s="13" t="s">
        <v>83</v>
      </c>
      <c r="AW133" s="13" t="s">
        <v>36</v>
      </c>
      <c r="AX133" s="13" t="s">
        <v>75</v>
      </c>
      <c r="AY133" s="234" t="s">
        <v>125</v>
      </c>
    </row>
    <row r="134" s="14" customFormat="1">
      <c r="A134" s="14"/>
      <c r="B134" s="235"/>
      <c r="C134" s="236"/>
      <c r="D134" s="226" t="s">
        <v>137</v>
      </c>
      <c r="E134" s="237" t="s">
        <v>19</v>
      </c>
      <c r="F134" s="238" t="s">
        <v>170</v>
      </c>
      <c r="G134" s="236"/>
      <c r="H134" s="239">
        <v>210.21000000000001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137</v>
      </c>
      <c r="AU134" s="245" t="s">
        <v>85</v>
      </c>
      <c r="AV134" s="14" t="s">
        <v>85</v>
      </c>
      <c r="AW134" s="14" t="s">
        <v>36</v>
      </c>
      <c r="AX134" s="14" t="s">
        <v>75</v>
      </c>
      <c r="AY134" s="245" t="s">
        <v>125</v>
      </c>
    </row>
    <row r="135" s="14" customFormat="1">
      <c r="A135" s="14"/>
      <c r="B135" s="235"/>
      <c r="C135" s="236"/>
      <c r="D135" s="226" t="s">
        <v>137</v>
      </c>
      <c r="E135" s="237" t="s">
        <v>19</v>
      </c>
      <c r="F135" s="238" t="s">
        <v>171</v>
      </c>
      <c r="G135" s="236"/>
      <c r="H135" s="239">
        <v>36.828000000000003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5" t="s">
        <v>137</v>
      </c>
      <c r="AU135" s="245" t="s">
        <v>85</v>
      </c>
      <c r="AV135" s="14" t="s">
        <v>85</v>
      </c>
      <c r="AW135" s="14" t="s">
        <v>36</v>
      </c>
      <c r="AX135" s="14" t="s">
        <v>75</v>
      </c>
      <c r="AY135" s="245" t="s">
        <v>125</v>
      </c>
    </row>
    <row r="136" s="15" customFormat="1">
      <c r="A136" s="15"/>
      <c r="B136" s="246"/>
      <c r="C136" s="247"/>
      <c r="D136" s="226" t="s">
        <v>137</v>
      </c>
      <c r="E136" s="248" t="s">
        <v>19</v>
      </c>
      <c r="F136" s="249" t="s">
        <v>144</v>
      </c>
      <c r="G136" s="247"/>
      <c r="H136" s="250">
        <v>474.58800000000002</v>
      </c>
      <c r="I136" s="251"/>
      <c r="J136" s="247"/>
      <c r="K136" s="247"/>
      <c r="L136" s="252"/>
      <c r="M136" s="253"/>
      <c r="N136" s="254"/>
      <c r="O136" s="254"/>
      <c r="P136" s="254"/>
      <c r="Q136" s="254"/>
      <c r="R136" s="254"/>
      <c r="S136" s="254"/>
      <c r="T136" s="25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6" t="s">
        <v>137</v>
      </c>
      <c r="AU136" s="256" t="s">
        <v>85</v>
      </c>
      <c r="AV136" s="15" t="s">
        <v>133</v>
      </c>
      <c r="AW136" s="15" t="s">
        <v>36</v>
      </c>
      <c r="AX136" s="15" t="s">
        <v>83</v>
      </c>
      <c r="AY136" s="256" t="s">
        <v>125</v>
      </c>
    </row>
    <row r="137" s="2" customFormat="1" ht="24.15" customHeight="1">
      <c r="A137" s="40"/>
      <c r="B137" s="41"/>
      <c r="C137" s="206" t="s">
        <v>133</v>
      </c>
      <c r="D137" s="206" t="s">
        <v>128</v>
      </c>
      <c r="E137" s="207" t="s">
        <v>172</v>
      </c>
      <c r="F137" s="208" t="s">
        <v>173</v>
      </c>
      <c r="G137" s="209" t="s">
        <v>131</v>
      </c>
      <c r="H137" s="210">
        <v>778.91800000000001</v>
      </c>
      <c r="I137" s="211"/>
      <c r="J137" s="212">
        <f>ROUND(I137*H137,2)</f>
        <v>0</v>
      </c>
      <c r="K137" s="208" t="s">
        <v>132</v>
      </c>
      <c r="L137" s="46"/>
      <c r="M137" s="213" t="s">
        <v>19</v>
      </c>
      <c r="N137" s="214" t="s">
        <v>46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133</v>
      </c>
      <c r="AT137" s="217" t="s">
        <v>128</v>
      </c>
      <c r="AU137" s="217" t="s">
        <v>85</v>
      </c>
      <c r="AY137" s="19" t="s">
        <v>125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83</v>
      </c>
      <c r="BK137" s="218">
        <f>ROUND(I137*H137,2)</f>
        <v>0</v>
      </c>
      <c r="BL137" s="19" t="s">
        <v>133</v>
      </c>
      <c r="BM137" s="217" t="s">
        <v>573</v>
      </c>
    </row>
    <row r="138" s="2" customFormat="1">
      <c r="A138" s="40"/>
      <c r="B138" s="41"/>
      <c r="C138" s="42"/>
      <c r="D138" s="219" t="s">
        <v>135</v>
      </c>
      <c r="E138" s="42"/>
      <c r="F138" s="220" t="s">
        <v>175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135</v>
      </c>
      <c r="AU138" s="19" t="s">
        <v>85</v>
      </c>
    </row>
    <row r="139" s="13" customFormat="1">
      <c r="A139" s="13"/>
      <c r="B139" s="224"/>
      <c r="C139" s="225"/>
      <c r="D139" s="226" t="s">
        <v>137</v>
      </c>
      <c r="E139" s="227" t="s">
        <v>19</v>
      </c>
      <c r="F139" s="228" t="s">
        <v>176</v>
      </c>
      <c r="G139" s="225"/>
      <c r="H139" s="227" t="s">
        <v>19</v>
      </c>
      <c r="I139" s="229"/>
      <c r="J139" s="225"/>
      <c r="K139" s="225"/>
      <c r="L139" s="230"/>
      <c r="M139" s="231"/>
      <c r="N139" s="232"/>
      <c r="O139" s="232"/>
      <c r="P139" s="232"/>
      <c r="Q139" s="232"/>
      <c r="R139" s="232"/>
      <c r="S139" s="232"/>
      <c r="T139" s="23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4" t="s">
        <v>137</v>
      </c>
      <c r="AU139" s="234" t="s">
        <v>85</v>
      </c>
      <c r="AV139" s="13" t="s">
        <v>83</v>
      </c>
      <c r="AW139" s="13" t="s">
        <v>36</v>
      </c>
      <c r="AX139" s="13" t="s">
        <v>75</v>
      </c>
      <c r="AY139" s="234" t="s">
        <v>125</v>
      </c>
    </row>
    <row r="140" s="14" customFormat="1">
      <c r="A140" s="14"/>
      <c r="B140" s="235"/>
      <c r="C140" s="236"/>
      <c r="D140" s="226" t="s">
        <v>137</v>
      </c>
      <c r="E140" s="237" t="s">
        <v>19</v>
      </c>
      <c r="F140" s="238" t="s">
        <v>177</v>
      </c>
      <c r="G140" s="236"/>
      <c r="H140" s="239">
        <v>773.30799999999999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5" t="s">
        <v>137</v>
      </c>
      <c r="AU140" s="245" t="s">
        <v>85</v>
      </c>
      <c r="AV140" s="14" t="s">
        <v>85</v>
      </c>
      <c r="AW140" s="14" t="s">
        <v>36</v>
      </c>
      <c r="AX140" s="14" t="s">
        <v>75</v>
      </c>
      <c r="AY140" s="245" t="s">
        <v>125</v>
      </c>
    </row>
    <row r="141" s="13" customFormat="1">
      <c r="A141" s="13"/>
      <c r="B141" s="224"/>
      <c r="C141" s="225"/>
      <c r="D141" s="226" t="s">
        <v>137</v>
      </c>
      <c r="E141" s="227" t="s">
        <v>19</v>
      </c>
      <c r="F141" s="228" t="s">
        <v>180</v>
      </c>
      <c r="G141" s="225"/>
      <c r="H141" s="227" t="s">
        <v>19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137</v>
      </c>
      <c r="AU141" s="234" t="s">
        <v>85</v>
      </c>
      <c r="AV141" s="13" t="s">
        <v>83</v>
      </c>
      <c r="AW141" s="13" t="s">
        <v>36</v>
      </c>
      <c r="AX141" s="13" t="s">
        <v>75</v>
      </c>
      <c r="AY141" s="234" t="s">
        <v>125</v>
      </c>
    </row>
    <row r="142" s="14" customFormat="1">
      <c r="A142" s="14"/>
      <c r="B142" s="235"/>
      <c r="C142" s="236"/>
      <c r="D142" s="226" t="s">
        <v>137</v>
      </c>
      <c r="E142" s="237" t="s">
        <v>19</v>
      </c>
      <c r="F142" s="238" t="s">
        <v>181</v>
      </c>
      <c r="G142" s="236"/>
      <c r="H142" s="239">
        <v>5.6100000000000003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5" t="s">
        <v>137</v>
      </c>
      <c r="AU142" s="245" t="s">
        <v>85</v>
      </c>
      <c r="AV142" s="14" t="s">
        <v>85</v>
      </c>
      <c r="AW142" s="14" t="s">
        <v>36</v>
      </c>
      <c r="AX142" s="14" t="s">
        <v>75</v>
      </c>
      <c r="AY142" s="245" t="s">
        <v>125</v>
      </c>
    </row>
    <row r="143" s="15" customFormat="1">
      <c r="A143" s="15"/>
      <c r="B143" s="246"/>
      <c r="C143" s="247"/>
      <c r="D143" s="226" t="s">
        <v>137</v>
      </c>
      <c r="E143" s="248" t="s">
        <v>19</v>
      </c>
      <c r="F143" s="249" t="s">
        <v>144</v>
      </c>
      <c r="G143" s="247"/>
      <c r="H143" s="250">
        <v>778.91800000000001</v>
      </c>
      <c r="I143" s="251"/>
      <c r="J143" s="247"/>
      <c r="K143" s="247"/>
      <c r="L143" s="252"/>
      <c r="M143" s="253"/>
      <c r="N143" s="254"/>
      <c r="O143" s="254"/>
      <c r="P143" s="254"/>
      <c r="Q143" s="254"/>
      <c r="R143" s="254"/>
      <c r="S143" s="254"/>
      <c r="T143" s="25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6" t="s">
        <v>137</v>
      </c>
      <c r="AU143" s="256" t="s">
        <v>85</v>
      </c>
      <c r="AV143" s="15" t="s">
        <v>133</v>
      </c>
      <c r="AW143" s="15" t="s">
        <v>36</v>
      </c>
      <c r="AX143" s="15" t="s">
        <v>83</v>
      </c>
      <c r="AY143" s="256" t="s">
        <v>125</v>
      </c>
    </row>
    <row r="144" s="2" customFormat="1" ht="33" customHeight="1">
      <c r="A144" s="40"/>
      <c r="B144" s="41"/>
      <c r="C144" s="206" t="s">
        <v>182</v>
      </c>
      <c r="D144" s="206" t="s">
        <v>128</v>
      </c>
      <c r="E144" s="207" t="s">
        <v>574</v>
      </c>
      <c r="F144" s="208" t="s">
        <v>575</v>
      </c>
      <c r="G144" s="209" t="s">
        <v>131</v>
      </c>
      <c r="H144" s="210">
        <v>579.98099999999999</v>
      </c>
      <c r="I144" s="211"/>
      <c r="J144" s="212">
        <f>ROUND(I144*H144,2)</f>
        <v>0</v>
      </c>
      <c r="K144" s="208" t="s">
        <v>132</v>
      </c>
      <c r="L144" s="46"/>
      <c r="M144" s="213" t="s">
        <v>19</v>
      </c>
      <c r="N144" s="214" t="s">
        <v>46</v>
      </c>
      <c r="O144" s="86"/>
      <c r="P144" s="215">
        <f>O144*H144</f>
        <v>0</v>
      </c>
      <c r="Q144" s="215">
        <v>0.0073499999999999998</v>
      </c>
      <c r="R144" s="215">
        <f>Q144*H144</f>
        <v>4.2628603499999995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133</v>
      </c>
      <c r="AT144" s="217" t="s">
        <v>128</v>
      </c>
      <c r="AU144" s="217" t="s">
        <v>85</v>
      </c>
      <c r="AY144" s="19" t="s">
        <v>125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83</v>
      </c>
      <c r="BK144" s="218">
        <f>ROUND(I144*H144,2)</f>
        <v>0</v>
      </c>
      <c r="BL144" s="19" t="s">
        <v>133</v>
      </c>
      <c r="BM144" s="217" t="s">
        <v>576</v>
      </c>
    </row>
    <row r="145" s="2" customFormat="1">
      <c r="A145" s="40"/>
      <c r="B145" s="41"/>
      <c r="C145" s="42"/>
      <c r="D145" s="219" t="s">
        <v>135</v>
      </c>
      <c r="E145" s="42"/>
      <c r="F145" s="220" t="s">
        <v>577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135</v>
      </c>
      <c r="AU145" s="19" t="s">
        <v>85</v>
      </c>
    </row>
    <row r="146" s="2" customFormat="1" ht="33" customHeight="1">
      <c r="A146" s="40"/>
      <c r="B146" s="41"/>
      <c r="C146" s="206" t="s">
        <v>126</v>
      </c>
      <c r="D146" s="206" t="s">
        <v>128</v>
      </c>
      <c r="E146" s="207" t="s">
        <v>578</v>
      </c>
      <c r="F146" s="208" t="s">
        <v>579</v>
      </c>
      <c r="G146" s="209" t="s">
        <v>131</v>
      </c>
      <c r="H146" s="210">
        <v>579.98099999999999</v>
      </c>
      <c r="I146" s="211"/>
      <c r="J146" s="212">
        <f>ROUND(I146*H146,2)</f>
        <v>0</v>
      </c>
      <c r="K146" s="208" t="s">
        <v>132</v>
      </c>
      <c r="L146" s="46"/>
      <c r="M146" s="213" t="s">
        <v>19</v>
      </c>
      <c r="N146" s="214" t="s">
        <v>46</v>
      </c>
      <c r="O146" s="86"/>
      <c r="P146" s="215">
        <f>O146*H146</f>
        <v>0</v>
      </c>
      <c r="Q146" s="215">
        <v>0.020480000000000002</v>
      </c>
      <c r="R146" s="215">
        <f>Q146*H146</f>
        <v>11.878010880000002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133</v>
      </c>
      <c r="AT146" s="217" t="s">
        <v>128</v>
      </c>
      <c r="AU146" s="217" t="s">
        <v>85</v>
      </c>
      <c r="AY146" s="19" t="s">
        <v>125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83</v>
      </c>
      <c r="BK146" s="218">
        <f>ROUND(I146*H146,2)</f>
        <v>0</v>
      </c>
      <c r="BL146" s="19" t="s">
        <v>133</v>
      </c>
      <c r="BM146" s="217" t="s">
        <v>580</v>
      </c>
    </row>
    <row r="147" s="2" customFormat="1">
      <c r="A147" s="40"/>
      <c r="B147" s="41"/>
      <c r="C147" s="42"/>
      <c r="D147" s="219" t="s">
        <v>135</v>
      </c>
      <c r="E147" s="42"/>
      <c r="F147" s="220" t="s">
        <v>581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135</v>
      </c>
      <c r="AU147" s="19" t="s">
        <v>85</v>
      </c>
    </row>
    <row r="148" s="2" customFormat="1">
      <c r="A148" s="40"/>
      <c r="B148" s="41"/>
      <c r="C148" s="42"/>
      <c r="D148" s="226" t="s">
        <v>398</v>
      </c>
      <c r="E148" s="42"/>
      <c r="F148" s="267" t="s">
        <v>582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398</v>
      </c>
      <c r="AU148" s="19" t="s">
        <v>85</v>
      </c>
    </row>
    <row r="149" s="13" customFormat="1">
      <c r="A149" s="13"/>
      <c r="B149" s="224"/>
      <c r="C149" s="225"/>
      <c r="D149" s="226" t="s">
        <v>137</v>
      </c>
      <c r="E149" s="227" t="s">
        <v>19</v>
      </c>
      <c r="F149" s="228" t="s">
        <v>583</v>
      </c>
      <c r="G149" s="225"/>
      <c r="H149" s="227" t="s">
        <v>19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4" t="s">
        <v>137</v>
      </c>
      <c r="AU149" s="234" t="s">
        <v>85</v>
      </c>
      <c r="AV149" s="13" t="s">
        <v>83</v>
      </c>
      <c r="AW149" s="13" t="s">
        <v>36</v>
      </c>
      <c r="AX149" s="13" t="s">
        <v>75</v>
      </c>
      <c r="AY149" s="234" t="s">
        <v>125</v>
      </c>
    </row>
    <row r="150" s="14" customFormat="1">
      <c r="A150" s="14"/>
      <c r="B150" s="235"/>
      <c r="C150" s="236"/>
      <c r="D150" s="226" t="s">
        <v>137</v>
      </c>
      <c r="E150" s="237" t="s">
        <v>19</v>
      </c>
      <c r="F150" s="238" t="s">
        <v>584</v>
      </c>
      <c r="G150" s="236"/>
      <c r="H150" s="239">
        <v>579.98099999999999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5" t="s">
        <v>137</v>
      </c>
      <c r="AU150" s="245" t="s">
        <v>85</v>
      </c>
      <c r="AV150" s="14" t="s">
        <v>85</v>
      </c>
      <c r="AW150" s="14" t="s">
        <v>36</v>
      </c>
      <c r="AX150" s="14" t="s">
        <v>83</v>
      </c>
      <c r="AY150" s="245" t="s">
        <v>125</v>
      </c>
    </row>
    <row r="151" s="2" customFormat="1" ht="55.5" customHeight="1">
      <c r="A151" s="40"/>
      <c r="B151" s="41"/>
      <c r="C151" s="206" t="s">
        <v>190</v>
      </c>
      <c r="D151" s="206" t="s">
        <v>128</v>
      </c>
      <c r="E151" s="207" t="s">
        <v>585</v>
      </c>
      <c r="F151" s="208" t="s">
        <v>586</v>
      </c>
      <c r="G151" s="209" t="s">
        <v>131</v>
      </c>
      <c r="H151" s="210">
        <v>579.98099999999999</v>
      </c>
      <c r="I151" s="211"/>
      <c r="J151" s="212">
        <f>ROUND(I151*H151,2)</f>
        <v>0</v>
      </c>
      <c r="K151" s="208" t="s">
        <v>132</v>
      </c>
      <c r="L151" s="46"/>
      <c r="M151" s="213" t="s">
        <v>19</v>
      </c>
      <c r="N151" s="214" t="s">
        <v>46</v>
      </c>
      <c r="O151" s="86"/>
      <c r="P151" s="215">
        <f>O151*H151</f>
        <v>0</v>
      </c>
      <c r="Q151" s="215">
        <v>0.0079000000000000008</v>
      </c>
      <c r="R151" s="215">
        <f>Q151*H151</f>
        <v>4.5818499000000008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133</v>
      </c>
      <c r="AT151" s="217" t="s">
        <v>128</v>
      </c>
      <c r="AU151" s="217" t="s">
        <v>85</v>
      </c>
      <c r="AY151" s="19" t="s">
        <v>125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83</v>
      </c>
      <c r="BK151" s="218">
        <f>ROUND(I151*H151,2)</f>
        <v>0</v>
      </c>
      <c r="BL151" s="19" t="s">
        <v>133</v>
      </c>
      <c r="BM151" s="217" t="s">
        <v>587</v>
      </c>
    </row>
    <row r="152" s="2" customFormat="1">
      <c r="A152" s="40"/>
      <c r="B152" s="41"/>
      <c r="C152" s="42"/>
      <c r="D152" s="219" t="s">
        <v>135</v>
      </c>
      <c r="E152" s="42"/>
      <c r="F152" s="220" t="s">
        <v>588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135</v>
      </c>
      <c r="AU152" s="19" t="s">
        <v>85</v>
      </c>
    </row>
    <row r="153" s="2" customFormat="1">
      <c r="A153" s="40"/>
      <c r="B153" s="41"/>
      <c r="C153" s="42"/>
      <c r="D153" s="226" t="s">
        <v>398</v>
      </c>
      <c r="E153" s="42"/>
      <c r="F153" s="267" t="s">
        <v>582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398</v>
      </c>
      <c r="AU153" s="19" t="s">
        <v>85</v>
      </c>
    </row>
    <row r="154" s="2" customFormat="1" ht="24.15" customHeight="1">
      <c r="A154" s="40"/>
      <c r="B154" s="41"/>
      <c r="C154" s="206" t="s">
        <v>199</v>
      </c>
      <c r="D154" s="206" t="s">
        <v>128</v>
      </c>
      <c r="E154" s="207" t="s">
        <v>183</v>
      </c>
      <c r="F154" s="208" t="s">
        <v>184</v>
      </c>
      <c r="G154" s="209" t="s">
        <v>131</v>
      </c>
      <c r="H154" s="210">
        <v>773.30799999999999</v>
      </c>
      <c r="I154" s="211"/>
      <c r="J154" s="212">
        <f>ROUND(I154*H154,2)</f>
        <v>0</v>
      </c>
      <c r="K154" s="208" t="s">
        <v>132</v>
      </c>
      <c r="L154" s="46"/>
      <c r="M154" s="213" t="s">
        <v>19</v>
      </c>
      <c r="N154" s="214" t="s">
        <v>46</v>
      </c>
      <c r="O154" s="86"/>
      <c r="P154" s="215">
        <f>O154*H154</f>
        <v>0</v>
      </c>
      <c r="Q154" s="215">
        <v>0.00025999999999999998</v>
      </c>
      <c r="R154" s="215">
        <f>Q154*H154</f>
        <v>0.20106007999999997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133</v>
      </c>
      <c r="AT154" s="217" t="s">
        <v>128</v>
      </c>
      <c r="AU154" s="217" t="s">
        <v>85</v>
      </c>
      <c r="AY154" s="19" t="s">
        <v>125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83</v>
      </c>
      <c r="BK154" s="218">
        <f>ROUND(I154*H154,2)</f>
        <v>0</v>
      </c>
      <c r="BL154" s="19" t="s">
        <v>133</v>
      </c>
      <c r="BM154" s="217" t="s">
        <v>589</v>
      </c>
    </row>
    <row r="155" s="2" customFormat="1">
      <c r="A155" s="40"/>
      <c r="B155" s="41"/>
      <c r="C155" s="42"/>
      <c r="D155" s="219" t="s">
        <v>135</v>
      </c>
      <c r="E155" s="42"/>
      <c r="F155" s="220" t="s">
        <v>186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135</v>
      </c>
      <c r="AU155" s="19" t="s">
        <v>85</v>
      </c>
    </row>
    <row r="156" s="2" customFormat="1" ht="78" customHeight="1">
      <c r="A156" s="40"/>
      <c r="B156" s="41"/>
      <c r="C156" s="206" t="s">
        <v>204</v>
      </c>
      <c r="D156" s="206" t="s">
        <v>128</v>
      </c>
      <c r="E156" s="207" t="s">
        <v>590</v>
      </c>
      <c r="F156" s="208" t="s">
        <v>591</v>
      </c>
      <c r="G156" s="209" t="s">
        <v>131</v>
      </c>
      <c r="H156" s="210">
        <v>342.59300000000002</v>
      </c>
      <c r="I156" s="211"/>
      <c r="J156" s="212">
        <f>ROUND(I156*H156,2)</f>
        <v>0</v>
      </c>
      <c r="K156" s="208" t="s">
        <v>132</v>
      </c>
      <c r="L156" s="46"/>
      <c r="M156" s="213" t="s">
        <v>19</v>
      </c>
      <c r="N156" s="214" t="s">
        <v>46</v>
      </c>
      <c r="O156" s="86"/>
      <c r="P156" s="215">
        <f>O156*H156</f>
        <v>0</v>
      </c>
      <c r="Q156" s="215">
        <v>0.011599999999999999</v>
      </c>
      <c r="R156" s="215">
        <f>Q156*H156</f>
        <v>3.9740788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133</v>
      </c>
      <c r="AT156" s="217" t="s">
        <v>128</v>
      </c>
      <c r="AU156" s="217" t="s">
        <v>85</v>
      </c>
      <c r="AY156" s="19" t="s">
        <v>125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83</v>
      </c>
      <c r="BK156" s="218">
        <f>ROUND(I156*H156,2)</f>
        <v>0</v>
      </c>
      <c r="BL156" s="19" t="s">
        <v>133</v>
      </c>
      <c r="BM156" s="217" t="s">
        <v>592</v>
      </c>
    </row>
    <row r="157" s="2" customFormat="1">
      <c r="A157" s="40"/>
      <c r="B157" s="41"/>
      <c r="C157" s="42"/>
      <c r="D157" s="219" t="s">
        <v>135</v>
      </c>
      <c r="E157" s="42"/>
      <c r="F157" s="220" t="s">
        <v>593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135</v>
      </c>
      <c r="AU157" s="19" t="s">
        <v>85</v>
      </c>
    </row>
    <row r="158" s="13" customFormat="1">
      <c r="A158" s="13"/>
      <c r="B158" s="224"/>
      <c r="C158" s="225"/>
      <c r="D158" s="226" t="s">
        <v>137</v>
      </c>
      <c r="E158" s="227" t="s">
        <v>19</v>
      </c>
      <c r="F158" s="228" t="s">
        <v>140</v>
      </c>
      <c r="G158" s="225"/>
      <c r="H158" s="227" t="s">
        <v>19</v>
      </c>
      <c r="I158" s="229"/>
      <c r="J158" s="225"/>
      <c r="K158" s="225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137</v>
      </c>
      <c r="AU158" s="234" t="s">
        <v>85</v>
      </c>
      <c r="AV158" s="13" t="s">
        <v>83</v>
      </c>
      <c r="AW158" s="13" t="s">
        <v>36</v>
      </c>
      <c r="AX158" s="13" t="s">
        <v>75</v>
      </c>
      <c r="AY158" s="234" t="s">
        <v>125</v>
      </c>
    </row>
    <row r="159" s="13" customFormat="1">
      <c r="A159" s="13"/>
      <c r="B159" s="224"/>
      <c r="C159" s="225"/>
      <c r="D159" s="226" t="s">
        <v>137</v>
      </c>
      <c r="E159" s="227" t="s">
        <v>19</v>
      </c>
      <c r="F159" s="228" t="s">
        <v>225</v>
      </c>
      <c r="G159" s="225"/>
      <c r="H159" s="227" t="s">
        <v>19</v>
      </c>
      <c r="I159" s="229"/>
      <c r="J159" s="225"/>
      <c r="K159" s="225"/>
      <c r="L159" s="230"/>
      <c r="M159" s="231"/>
      <c r="N159" s="232"/>
      <c r="O159" s="232"/>
      <c r="P159" s="232"/>
      <c r="Q159" s="232"/>
      <c r="R159" s="232"/>
      <c r="S159" s="232"/>
      <c r="T159" s="23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137</v>
      </c>
      <c r="AU159" s="234" t="s">
        <v>85</v>
      </c>
      <c r="AV159" s="13" t="s">
        <v>83</v>
      </c>
      <c r="AW159" s="13" t="s">
        <v>36</v>
      </c>
      <c r="AX159" s="13" t="s">
        <v>75</v>
      </c>
      <c r="AY159" s="234" t="s">
        <v>125</v>
      </c>
    </row>
    <row r="160" s="14" customFormat="1">
      <c r="A160" s="14"/>
      <c r="B160" s="235"/>
      <c r="C160" s="236"/>
      <c r="D160" s="226" t="s">
        <v>137</v>
      </c>
      <c r="E160" s="237" t="s">
        <v>19</v>
      </c>
      <c r="F160" s="238" t="s">
        <v>226</v>
      </c>
      <c r="G160" s="236"/>
      <c r="H160" s="239">
        <v>619.19799999999998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5" t="s">
        <v>137</v>
      </c>
      <c r="AU160" s="245" t="s">
        <v>85</v>
      </c>
      <c r="AV160" s="14" t="s">
        <v>85</v>
      </c>
      <c r="AW160" s="14" t="s">
        <v>36</v>
      </c>
      <c r="AX160" s="14" t="s">
        <v>75</v>
      </c>
      <c r="AY160" s="245" t="s">
        <v>125</v>
      </c>
    </row>
    <row r="161" s="13" customFormat="1">
      <c r="A161" s="13"/>
      <c r="B161" s="224"/>
      <c r="C161" s="225"/>
      <c r="D161" s="226" t="s">
        <v>137</v>
      </c>
      <c r="E161" s="227" t="s">
        <v>19</v>
      </c>
      <c r="F161" s="228" t="s">
        <v>161</v>
      </c>
      <c r="G161" s="225"/>
      <c r="H161" s="227" t="s">
        <v>19</v>
      </c>
      <c r="I161" s="229"/>
      <c r="J161" s="225"/>
      <c r="K161" s="225"/>
      <c r="L161" s="230"/>
      <c r="M161" s="231"/>
      <c r="N161" s="232"/>
      <c r="O161" s="232"/>
      <c r="P161" s="232"/>
      <c r="Q161" s="232"/>
      <c r="R161" s="232"/>
      <c r="S161" s="232"/>
      <c r="T161" s="23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4" t="s">
        <v>137</v>
      </c>
      <c r="AU161" s="234" t="s">
        <v>85</v>
      </c>
      <c r="AV161" s="13" t="s">
        <v>83</v>
      </c>
      <c r="AW161" s="13" t="s">
        <v>36</v>
      </c>
      <c r="AX161" s="13" t="s">
        <v>75</v>
      </c>
      <c r="AY161" s="234" t="s">
        <v>125</v>
      </c>
    </row>
    <row r="162" s="14" customFormat="1">
      <c r="A162" s="14"/>
      <c r="B162" s="235"/>
      <c r="C162" s="236"/>
      <c r="D162" s="226" t="s">
        <v>137</v>
      </c>
      <c r="E162" s="237" t="s">
        <v>19</v>
      </c>
      <c r="F162" s="238" t="s">
        <v>227</v>
      </c>
      <c r="G162" s="236"/>
      <c r="H162" s="239">
        <v>-6.0060000000000002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5" t="s">
        <v>137</v>
      </c>
      <c r="AU162" s="245" t="s">
        <v>85</v>
      </c>
      <c r="AV162" s="14" t="s">
        <v>85</v>
      </c>
      <c r="AW162" s="14" t="s">
        <v>36</v>
      </c>
      <c r="AX162" s="14" t="s">
        <v>75</v>
      </c>
      <c r="AY162" s="245" t="s">
        <v>125</v>
      </c>
    </row>
    <row r="163" s="14" customFormat="1">
      <c r="A163" s="14"/>
      <c r="B163" s="235"/>
      <c r="C163" s="236"/>
      <c r="D163" s="226" t="s">
        <v>137</v>
      </c>
      <c r="E163" s="237" t="s">
        <v>19</v>
      </c>
      <c r="F163" s="238" t="s">
        <v>228</v>
      </c>
      <c r="G163" s="236"/>
      <c r="H163" s="239">
        <v>-3.3479999999999999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5" t="s">
        <v>137</v>
      </c>
      <c r="AU163" s="245" t="s">
        <v>85</v>
      </c>
      <c r="AV163" s="14" t="s">
        <v>85</v>
      </c>
      <c r="AW163" s="14" t="s">
        <v>36</v>
      </c>
      <c r="AX163" s="14" t="s">
        <v>75</v>
      </c>
      <c r="AY163" s="245" t="s">
        <v>125</v>
      </c>
    </row>
    <row r="164" s="13" customFormat="1">
      <c r="A164" s="13"/>
      <c r="B164" s="224"/>
      <c r="C164" s="225"/>
      <c r="D164" s="226" t="s">
        <v>137</v>
      </c>
      <c r="E164" s="227" t="s">
        <v>19</v>
      </c>
      <c r="F164" s="228" t="s">
        <v>163</v>
      </c>
      <c r="G164" s="225"/>
      <c r="H164" s="227" t="s">
        <v>19</v>
      </c>
      <c r="I164" s="229"/>
      <c r="J164" s="225"/>
      <c r="K164" s="225"/>
      <c r="L164" s="230"/>
      <c r="M164" s="231"/>
      <c r="N164" s="232"/>
      <c r="O164" s="232"/>
      <c r="P164" s="232"/>
      <c r="Q164" s="232"/>
      <c r="R164" s="232"/>
      <c r="S164" s="232"/>
      <c r="T164" s="23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137</v>
      </c>
      <c r="AU164" s="234" t="s">
        <v>85</v>
      </c>
      <c r="AV164" s="13" t="s">
        <v>83</v>
      </c>
      <c r="AW164" s="13" t="s">
        <v>36</v>
      </c>
      <c r="AX164" s="13" t="s">
        <v>75</v>
      </c>
      <c r="AY164" s="234" t="s">
        <v>125</v>
      </c>
    </row>
    <row r="165" s="14" customFormat="1">
      <c r="A165" s="14"/>
      <c r="B165" s="235"/>
      <c r="C165" s="236"/>
      <c r="D165" s="226" t="s">
        <v>137</v>
      </c>
      <c r="E165" s="237" t="s">
        <v>19</v>
      </c>
      <c r="F165" s="238" t="s">
        <v>229</v>
      </c>
      <c r="G165" s="236"/>
      <c r="H165" s="239">
        <v>-210.21000000000001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5" t="s">
        <v>137</v>
      </c>
      <c r="AU165" s="245" t="s">
        <v>85</v>
      </c>
      <c r="AV165" s="14" t="s">
        <v>85</v>
      </c>
      <c r="AW165" s="14" t="s">
        <v>36</v>
      </c>
      <c r="AX165" s="14" t="s">
        <v>75</v>
      </c>
      <c r="AY165" s="245" t="s">
        <v>125</v>
      </c>
    </row>
    <row r="166" s="14" customFormat="1">
      <c r="A166" s="14"/>
      <c r="B166" s="235"/>
      <c r="C166" s="236"/>
      <c r="D166" s="226" t="s">
        <v>137</v>
      </c>
      <c r="E166" s="237" t="s">
        <v>19</v>
      </c>
      <c r="F166" s="238" t="s">
        <v>230</v>
      </c>
      <c r="G166" s="236"/>
      <c r="H166" s="239">
        <v>-36.828000000000003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5" t="s">
        <v>137</v>
      </c>
      <c r="AU166" s="245" t="s">
        <v>85</v>
      </c>
      <c r="AV166" s="14" t="s">
        <v>85</v>
      </c>
      <c r="AW166" s="14" t="s">
        <v>36</v>
      </c>
      <c r="AX166" s="14" t="s">
        <v>75</v>
      </c>
      <c r="AY166" s="245" t="s">
        <v>125</v>
      </c>
    </row>
    <row r="167" s="13" customFormat="1">
      <c r="A167" s="13"/>
      <c r="B167" s="224"/>
      <c r="C167" s="225"/>
      <c r="D167" s="226" t="s">
        <v>137</v>
      </c>
      <c r="E167" s="227" t="s">
        <v>19</v>
      </c>
      <c r="F167" s="228" t="s">
        <v>221</v>
      </c>
      <c r="G167" s="225"/>
      <c r="H167" s="227" t="s">
        <v>19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137</v>
      </c>
      <c r="AU167" s="234" t="s">
        <v>85</v>
      </c>
      <c r="AV167" s="13" t="s">
        <v>83</v>
      </c>
      <c r="AW167" s="13" t="s">
        <v>36</v>
      </c>
      <c r="AX167" s="13" t="s">
        <v>75</v>
      </c>
      <c r="AY167" s="234" t="s">
        <v>125</v>
      </c>
    </row>
    <row r="168" s="14" customFormat="1">
      <c r="A168" s="14"/>
      <c r="B168" s="235"/>
      <c r="C168" s="236"/>
      <c r="D168" s="226" t="s">
        <v>137</v>
      </c>
      <c r="E168" s="237" t="s">
        <v>19</v>
      </c>
      <c r="F168" s="238" t="s">
        <v>231</v>
      </c>
      <c r="G168" s="236"/>
      <c r="H168" s="239">
        <v>-20.213000000000001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5" t="s">
        <v>137</v>
      </c>
      <c r="AU168" s="245" t="s">
        <v>85</v>
      </c>
      <c r="AV168" s="14" t="s">
        <v>85</v>
      </c>
      <c r="AW168" s="14" t="s">
        <v>36</v>
      </c>
      <c r="AX168" s="14" t="s">
        <v>75</v>
      </c>
      <c r="AY168" s="245" t="s">
        <v>125</v>
      </c>
    </row>
    <row r="169" s="15" customFormat="1">
      <c r="A169" s="15"/>
      <c r="B169" s="246"/>
      <c r="C169" s="247"/>
      <c r="D169" s="226" t="s">
        <v>137</v>
      </c>
      <c r="E169" s="248" t="s">
        <v>19</v>
      </c>
      <c r="F169" s="249" t="s">
        <v>144</v>
      </c>
      <c r="G169" s="247"/>
      <c r="H169" s="250">
        <v>342.59300000000002</v>
      </c>
      <c r="I169" s="251"/>
      <c r="J169" s="247"/>
      <c r="K169" s="247"/>
      <c r="L169" s="252"/>
      <c r="M169" s="253"/>
      <c r="N169" s="254"/>
      <c r="O169" s="254"/>
      <c r="P169" s="254"/>
      <c r="Q169" s="254"/>
      <c r="R169" s="254"/>
      <c r="S169" s="254"/>
      <c r="T169" s="25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6" t="s">
        <v>137</v>
      </c>
      <c r="AU169" s="256" t="s">
        <v>85</v>
      </c>
      <c r="AV169" s="15" t="s">
        <v>133</v>
      </c>
      <c r="AW169" s="15" t="s">
        <v>36</v>
      </c>
      <c r="AX169" s="15" t="s">
        <v>83</v>
      </c>
      <c r="AY169" s="256" t="s">
        <v>125</v>
      </c>
    </row>
    <row r="170" s="2" customFormat="1" ht="24.15" customHeight="1">
      <c r="A170" s="40"/>
      <c r="B170" s="41"/>
      <c r="C170" s="257" t="s">
        <v>208</v>
      </c>
      <c r="D170" s="257" t="s">
        <v>200</v>
      </c>
      <c r="E170" s="258" t="s">
        <v>594</v>
      </c>
      <c r="F170" s="259" t="s">
        <v>595</v>
      </c>
      <c r="G170" s="260" t="s">
        <v>131</v>
      </c>
      <c r="H170" s="261">
        <v>359.72300000000001</v>
      </c>
      <c r="I170" s="262"/>
      <c r="J170" s="263">
        <f>ROUND(I170*H170,2)</f>
        <v>0</v>
      </c>
      <c r="K170" s="259" t="s">
        <v>132</v>
      </c>
      <c r="L170" s="264"/>
      <c r="M170" s="265" t="s">
        <v>19</v>
      </c>
      <c r="N170" s="266" t="s">
        <v>46</v>
      </c>
      <c r="O170" s="86"/>
      <c r="P170" s="215">
        <f>O170*H170</f>
        <v>0</v>
      </c>
      <c r="Q170" s="215">
        <v>0.021999999999999999</v>
      </c>
      <c r="R170" s="215">
        <f>Q170*H170</f>
        <v>7.9139059999999999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199</v>
      </c>
      <c r="AT170" s="217" t="s">
        <v>200</v>
      </c>
      <c r="AU170" s="217" t="s">
        <v>85</v>
      </c>
      <c r="AY170" s="19" t="s">
        <v>125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83</v>
      </c>
      <c r="BK170" s="218">
        <f>ROUND(I170*H170,2)</f>
        <v>0</v>
      </c>
      <c r="BL170" s="19" t="s">
        <v>133</v>
      </c>
      <c r="BM170" s="217" t="s">
        <v>596</v>
      </c>
    </row>
    <row r="171" s="14" customFormat="1">
      <c r="A171" s="14"/>
      <c r="B171" s="235"/>
      <c r="C171" s="236"/>
      <c r="D171" s="226" t="s">
        <v>137</v>
      </c>
      <c r="E171" s="236"/>
      <c r="F171" s="238" t="s">
        <v>597</v>
      </c>
      <c r="G171" s="236"/>
      <c r="H171" s="239">
        <v>359.72300000000001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5" t="s">
        <v>137</v>
      </c>
      <c r="AU171" s="245" t="s">
        <v>85</v>
      </c>
      <c r="AV171" s="14" t="s">
        <v>85</v>
      </c>
      <c r="AW171" s="14" t="s">
        <v>4</v>
      </c>
      <c r="AX171" s="14" t="s">
        <v>83</v>
      </c>
      <c r="AY171" s="245" t="s">
        <v>125</v>
      </c>
    </row>
    <row r="172" s="2" customFormat="1" ht="78" customHeight="1">
      <c r="A172" s="40"/>
      <c r="B172" s="41"/>
      <c r="C172" s="206" t="s">
        <v>232</v>
      </c>
      <c r="D172" s="206" t="s">
        <v>128</v>
      </c>
      <c r="E172" s="207" t="s">
        <v>590</v>
      </c>
      <c r="F172" s="208" t="s">
        <v>591</v>
      </c>
      <c r="G172" s="209" t="s">
        <v>131</v>
      </c>
      <c r="H172" s="210">
        <v>430.71499999999998</v>
      </c>
      <c r="I172" s="211"/>
      <c r="J172" s="212">
        <f>ROUND(I172*H172,2)</f>
        <v>0</v>
      </c>
      <c r="K172" s="208" t="s">
        <v>132</v>
      </c>
      <c r="L172" s="46"/>
      <c r="M172" s="213" t="s">
        <v>19</v>
      </c>
      <c r="N172" s="214" t="s">
        <v>46</v>
      </c>
      <c r="O172" s="86"/>
      <c r="P172" s="215">
        <f>O172*H172</f>
        <v>0</v>
      </c>
      <c r="Q172" s="215">
        <v>0.011599999999999999</v>
      </c>
      <c r="R172" s="215">
        <f>Q172*H172</f>
        <v>4.9962939999999998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133</v>
      </c>
      <c r="AT172" s="217" t="s">
        <v>128</v>
      </c>
      <c r="AU172" s="217" t="s">
        <v>85</v>
      </c>
      <c r="AY172" s="19" t="s">
        <v>125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83</v>
      </c>
      <c r="BK172" s="218">
        <f>ROUND(I172*H172,2)</f>
        <v>0</v>
      </c>
      <c r="BL172" s="19" t="s">
        <v>133</v>
      </c>
      <c r="BM172" s="217" t="s">
        <v>598</v>
      </c>
    </row>
    <row r="173" s="2" customFormat="1">
      <c r="A173" s="40"/>
      <c r="B173" s="41"/>
      <c r="C173" s="42"/>
      <c r="D173" s="219" t="s">
        <v>135</v>
      </c>
      <c r="E173" s="42"/>
      <c r="F173" s="220" t="s">
        <v>593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135</v>
      </c>
      <c r="AU173" s="19" t="s">
        <v>85</v>
      </c>
    </row>
    <row r="174" s="13" customFormat="1">
      <c r="A174" s="13"/>
      <c r="B174" s="224"/>
      <c r="C174" s="225"/>
      <c r="D174" s="226" t="s">
        <v>137</v>
      </c>
      <c r="E174" s="227" t="s">
        <v>19</v>
      </c>
      <c r="F174" s="228" t="s">
        <v>138</v>
      </c>
      <c r="G174" s="225"/>
      <c r="H174" s="227" t="s">
        <v>19</v>
      </c>
      <c r="I174" s="229"/>
      <c r="J174" s="225"/>
      <c r="K174" s="225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137</v>
      </c>
      <c r="AU174" s="234" t="s">
        <v>85</v>
      </c>
      <c r="AV174" s="13" t="s">
        <v>83</v>
      </c>
      <c r="AW174" s="13" t="s">
        <v>36</v>
      </c>
      <c r="AX174" s="13" t="s">
        <v>75</v>
      </c>
      <c r="AY174" s="234" t="s">
        <v>125</v>
      </c>
    </row>
    <row r="175" s="13" customFormat="1">
      <c r="A175" s="13"/>
      <c r="B175" s="224"/>
      <c r="C175" s="225"/>
      <c r="D175" s="226" t="s">
        <v>137</v>
      </c>
      <c r="E175" s="227" t="s">
        <v>19</v>
      </c>
      <c r="F175" s="228" t="s">
        <v>212</v>
      </c>
      <c r="G175" s="225"/>
      <c r="H175" s="227" t="s">
        <v>19</v>
      </c>
      <c r="I175" s="229"/>
      <c r="J175" s="225"/>
      <c r="K175" s="225"/>
      <c r="L175" s="230"/>
      <c r="M175" s="231"/>
      <c r="N175" s="232"/>
      <c r="O175" s="232"/>
      <c r="P175" s="232"/>
      <c r="Q175" s="232"/>
      <c r="R175" s="232"/>
      <c r="S175" s="232"/>
      <c r="T175" s="23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4" t="s">
        <v>137</v>
      </c>
      <c r="AU175" s="234" t="s">
        <v>85</v>
      </c>
      <c r="AV175" s="13" t="s">
        <v>83</v>
      </c>
      <c r="AW175" s="13" t="s">
        <v>36</v>
      </c>
      <c r="AX175" s="13" t="s">
        <v>75</v>
      </c>
      <c r="AY175" s="234" t="s">
        <v>125</v>
      </c>
    </row>
    <row r="176" s="14" customFormat="1">
      <c r="A176" s="14"/>
      <c r="B176" s="235"/>
      <c r="C176" s="236"/>
      <c r="D176" s="226" t="s">
        <v>137</v>
      </c>
      <c r="E176" s="237" t="s">
        <v>19</v>
      </c>
      <c r="F176" s="238" t="s">
        <v>213</v>
      </c>
      <c r="G176" s="236"/>
      <c r="H176" s="239">
        <v>670.21100000000001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5" t="s">
        <v>137</v>
      </c>
      <c r="AU176" s="245" t="s">
        <v>85</v>
      </c>
      <c r="AV176" s="14" t="s">
        <v>85</v>
      </c>
      <c r="AW176" s="14" t="s">
        <v>36</v>
      </c>
      <c r="AX176" s="14" t="s">
        <v>75</v>
      </c>
      <c r="AY176" s="245" t="s">
        <v>125</v>
      </c>
    </row>
    <row r="177" s="13" customFormat="1">
      <c r="A177" s="13"/>
      <c r="B177" s="224"/>
      <c r="C177" s="225"/>
      <c r="D177" s="226" t="s">
        <v>137</v>
      </c>
      <c r="E177" s="227" t="s">
        <v>19</v>
      </c>
      <c r="F177" s="228" t="s">
        <v>214</v>
      </c>
      <c r="G177" s="225"/>
      <c r="H177" s="227" t="s">
        <v>19</v>
      </c>
      <c r="I177" s="229"/>
      <c r="J177" s="225"/>
      <c r="K177" s="225"/>
      <c r="L177" s="230"/>
      <c r="M177" s="231"/>
      <c r="N177" s="232"/>
      <c r="O177" s="232"/>
      <c r="P177" s="232"/>
      <c r="Q177" s="232"/>
      <c r="R177" s="232"/>
      <c r="S177" s="232"/>
      <c r="T177" s="23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4" t="s">
        <v>137</v>
      </c>
      <c r="AU177" s="234" t="s">
        <v>85</v>
      </c>
      <c r="AV177" s="13" t="s">
        <v>83</v>
      </c>
      <c r="AW177" s="13" t="s">
        <v>36</v>
      </c>
      <c r="AX177" s="13" t="s">
        <v>75</v>
      </c>
      <c r="AY177" s="234" t="s">
        <v>125</v>
      </c>
    </row>
    <row r="178" s="14" customFormat="1">
      <c r="A178" s="14"/>
      <c r="B178" s="235"/>
      <c r="C178" s="236"/>
      <c r="D178" s="226" t="s">
        <v>137</v>
      </c>
      <c r="E178" s="237" t="s">
        <v>19</v>
      </c>
      <c r="F178" s="238" t="s">
        <v>215</v>
      </c>
      <c r="G178" s="236"/>
      <c r="H178" s="239">
        <v>6.2039999999999997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5" t="s">
        <v>137</v>
      </c>
      <c r="AU178" s="245" t="s">
        <v>85</v>
      </c>
      <c r="AV178" s="14" t="s">
        <v>85</v>
      </c>
      <c r="AW178" s="14" t="s">
        <v>36</v>
      </c>
      <c r="AX178" s="14" t="s">
        <v>75</v>
      </c>
      <c r="AY178" s="245" t="s">
        <v>125</v>
      </c>
    </row>
    <row r="179" s="13" customFormat="1">
      <c r="A179" s="13"/>
      <c r="B179" s="224"/>
      <c r="C179" s="225"/>
      <c r="D179" s="226" t="s">
        <v>137</v>
      </c>
      <c r="E179" s="227" t="s">
        <v>19</v>
      </c>
      <c r="F179" s="228" t="s">
        <v>161</v>
      </c>
      <c r="G179" s="225"/>
      <c r="H179" s="227" t="s">
        <v>19</v>
      </c>
      <c r="I179" s="229"/>
      <c r="J179" s="225"/>
      <c r="K179" s="225"/>
      <c r="L179" s="230"/>
      <c r="M179" s="231"/>
      <c r="N179" s="232"/>
      <c r="O179" s="232"/>
      <c r="P179" s="232"/>
      <c r="Q179" s="232"/>
      <c r="R179" s="232"/>
      <c r="S179" s="232"/>
      <c r="T179" s="23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4" t="s">
        <v>137</v>
      </c>
      <c r="AU179" s="234" t="s">
        <v>85</v>
      </c>
      <c r="AV179" s="13" t="s">
        <v>83</v>
      </c>
      <c r="AW179" s="13" t="s">
        <v>36</v>
      </c>
      <c r="AX179" s="13" t="s">
        <v>75</v>
      </c>
      <c r="AY179" s="234" t="s">
        <v>125</v>
      </c>
    </row>
    <row r="180" s="14" customFormat="1">
      <c r="A180" s="14"/>
      <c r="B180" s="235"/>
      <c r="C180" s="236"/>
      <c r="D180" s="226" t="s">
        <v>137</v>
      </c>
      <c r="E180" s="237" t="s">
        <v>19</v>
      </c>
      <c r="F180" s="238" t="s">
        <v>216</v>
      </c>
      <c r="G180" s="236"/>
      <c r="H180" s="239">
        <v>-14.382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5" t="s">
        <v>137</v>
      </c>
      <c r="AU180" s="245" t="s">
        <v>85</v>
      </c>
      <c r="AV180" s="14" t="s">
        <v>85</v>
      </c>
      <c r="AW180" s="14" t="s">
        <v>36</v>
      </c>
      <c r="AX180" s="14" t="s">
        <v>75</v>
      </c>
      <c r="AY180" s="245" t="s">
        <v>125</v>
      </c>
    </row>
    <row r="181" s="13" customFormat="1">
      <c r="A181" s="13"/>
      <c r="B181" s="224"/>
      <c r="C181" s="225"/>
      <c r="D181" s="226" t="s">
        <v>137</v>
      </c>
      <c r="E181" s="227" t="s">
        <v>19</v>
      </c>
      <c r="F181" s="228" t="s">
        <v>163</v>
      </c>
      <c r="G181" s="225"/>
      <c r="H181" s="227" t="s">
        <v>19</v>
      </c>
      <c r="I181" s="229"/>
      <c r="J181" s="225"/>
      <c r="K181" s="225"/>
      <c r="L181" s="230"/>
      <c r="M181" s="231"/>
      <c r="N181" s="232"/>
      <c r="O181" s="232"/>
      <c r="P181" s="232"/>
      <c r="Q181" s="232"/>
      <c r="R181" s="232"/>
      <c r="S181" s="232"/>
      <c r="T181" s="23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4" t="s">
        <v>137</v>
      </c>
      <c r="AU181" s="234" t="s">
        <v>85</v>
      </c>
      <c r="AV181" s="13" t="s">
        <v>83</v>
      </c>
      <c r="AW181" s="13" t="s">
        <v>36</v>
      </c>
      <c r="AX181" s="13" t="s">
        <v>75</v>
      </c>
      <c r="AY181" s="234" t="s">
        <v>125</v>
      </c>
    </row>
    <row r="182" s="14" customFormat="1">
      <c r="A182" s="14"/>
      <c r="B182" s="235"/>
      <c r="C182" s="236"/>
      <c r="D182" s="226" t="s">
        <v>137</v>
      </c>
      <c r="E182" s="237" t="s">
        <v>19</v>
      </c>
      <c r="F182" s="238" t="s">
        <v>217</v>
      </c>
      <c r="G182" s="236"/>
      <c r="H182" s="239">
        <v>-1.6739999999999999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5" t="s">
        <v>137</v>
      </c>
      <c r="AU182" s="245" t="s">
        <v>85</v>
      </c>
      <c r="AV182" s="14" t="s">
        <v>85</v>
      </c>
      <c r="AW182" s="14" t="s">
        <v>36</v>
      </c>
      <c r="AX182" s="14" t="s">
        <v>75</v>
      </c>
      <c r="AY182" s="245" t="s">
        <v>125</v>
      </c>
    </row>
    <row r="183" s="14" customFormat="1">
      <c r="A183" s="14"/>
      <c r="B183" s="235"/>
      <c r="C183" s="236"/>
      <c r="D183" s="226" t="s">
        <v>137</v>
      </c>
      <c r="E183" s="237" t="s">
        <v>19</v>
      </c>
      <c r="F183" s="238" t="s">
        <v>218</v>
      </c>
      <c r="G183" s="236"/>
      <c r="H183" s="239">
        <v>-14.220000000000001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5" t="s">
        <v>137</v>
      </c>
      <c r="AU183" s="245" t="s">
        <v>85</v>
      </c>
      <c r="AV183" s="14" t="s">
        <v>85</v>
      </c>
      <c r="AW183" s="14" t="s">
        <v>36</v>
      </c>
      <c r="AX183" s="14" t="s">
        <v>75</v>
      </c>
      <c r="AY183" s="245" t="s">
        <v>125</v>
      </c>
    </row>
    <row r="184" s="14" customFormat="1">
      <c r="A184" s="14"/>
      <c r="B184" s="235"/>
      <c r="C184" s="236"/>
      <c r="D184" s="226" t="s">
        <v>137</v>
      </c>
      <c r="E184" s="237" t="s">
        <v>19</v>
      </c>
      <c r="F184" s="238" t="s">
        <v>219</v>
      </c>
      <c r="G184" s="236"/>
      <c r="H184" s="239">
        <v>-21.600000000000001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5" t="s">
        <v>137</v>
      </c>
      <c r="AU184" s="245" t="s">
        <v>85</v>
      </c>
      <c r="AV184" s="14" t="s">
        <v>85</v>
      </c>
      <c r="AW184" s="14" t="s">
        <v>36</v>
      </c>
      <c r="AX184" s="14" t="s">
        <v>75</v>
      </c>
      <c r="AY184" s="245" t="s">
        <v>125</v>
      </c>
    </row>
    <row r="185" s="14" customFormat="1">
      <c r="A185" s="14"/>
      <c r="B185" s="235"/>
      <c r="C185" s="236"/>
      <c r="D185" s="226" t="s">
        <v>137</v>
      </c>
      <c r="E185" s="237" t="s">
        <v>19</v>
      </c>
      <c r="F185" s="238" t="s">
        <v>220</v>
      </c>
      <c r="G185" s="236"/>
      <c r="H185" s="239">
        <v>-166.31999999999999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5" t="s">
        <v>137</v>
      </c>
      <c r="AU185" s="245" t="s">
        <v>85</v>
      </c>
      <c r="AV185" s="14" t="s">
        <v>85</v>
      </c>
      <c r="AW185" s="14" t="s">
        <v>36</v>
      </c>
      <c r="AX185" s="14" t="s">
        <v>75</v>
      </c>
      <c r="AY185" s="245" t="s">
        <v>125</v>
      </c>
    </row>
    <row r="186" s="13" customFormat="1">
      <c r="A186" s="13"/>
      <c r="B186" s="224"/>
      <c r="C186" s="225"/>
      <c r="D186" s="226" t="s">
        <v>137</v>
      </c>
      <c r="E186" s="227" t="s">
        <v>19</v>
      </c>
      <c r="F186" s="228" t="s">
        <v>221</v>
      </c>
      <c r="G186" s="225"/>
      <c r="H186" s="227" t="s">
        <v>19</v>
      </c>
      <c r="I186" s="229"/>
      <c r="J186" s="225"/>
      <c r="K186" s="225"/>
      <c r="L186" s="230"/>
      <c r="M186" s="231"/>
      <c r="N186" s="232"/>
      <c r="O186" s="232"/>
      <c r="P186" s="232"/>
      <c r="Q186" s="232"/>
      <c r="R186" s="232"/>
      <c r="S186" s="232"/>
      <c r="T186" s="23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4" t="s">
        <v>137</v>
      </c>
      <c r="AU186" s="234" t="s">
        <v>85</v>
      </c>
      <c r="AV186" s="13" t="s">
        <v>83</v>
      </c>
      <c r="AW186" s="13" t="s">
        <v>36</v>
      </c>
      <c r="AX186" s="13" t="s">
        <v>75</v>
      </c>
      <c r="AY186" s="234" t="s">
        <v>125</v>
      </c>
    </row>
    <row r="187" s="14" customFormat="1">
      <c r="A187" s="14"/>
      <c r="B187" s="235"/>
      <c r="C187" s="236"/>
      <c r="D187" s="226" t="s">
        <v>137</v>
      </c>
      <c r="E187" s="237" t="s">
        <v>19</v>
      </c>
      <c r="F187" s="238" t="s">
        <v>222</v>
      </c>
      <c r="G187" s="236"/>
      <c r="H187" s="239">
        <v>-18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5" t="s">
        <v>137</v>
      </c>
      <c r="AU187" s="245" t="s">
        <v>85</v>
      </c>
      <c r="AV187" s="14" t="s">
        <v>85</v>
      </c>
      <c r="AW187" s="14" t="s">
        <v>36</v>
      </c>
      <c r="AX187" s="14" t="s">
        <v>75</v>
      </c>
      <c r="AY187" s="245" t="s">
        <v>125</v>
      </c>
    </row>
    <row r="188" s="13" customFormat="1">
      <c r="A188" s="13"/>
      <c r="B188" s="224"/>
      <c r="C188" s="225"/>
      <c r="D188" s="226" t="s">
        <v>137</v>
      </c>
      <c r="E188" s="227" t="s">
        <v>19</v>
      </c>
      <c r="F188" s="228" t="s">
        <v>223</v>
      </c>
      <c r="G188" s="225"/>
      <c r="H188" s="227" t="s">
        <v>19</v>
      </c>
      <c r="I188" s="229"/>
      <c r="J188" s="225"/>
      <c r="K188" s="225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137</v>
      </c>
      <c r="AU188" s="234" t="s">
        <v>85</v>
      </c>
      <c r="AV188" s="13" t="s">
        <v>83</v>
      </c>
      <c r="AW188" s="13" t="s">
        <v>36</v>
      </c>
      <c r="AX188" s="13" t="s">
        <v>75</v>
      </c>
      <c r="AY188" s="234" t="s">
        <v>125</v>
      </c>
    </row>
    <row r="189" s="14" customFormat="1">
      <c r="A189" s="14"/>
      <c r="B189" s="235"/>
      <c r="C189" s="236"/>
      <c r="D189" s="226" t="s">
        <v>137</v>
      </c>
      <c r="E189" s="237" t="s">
        <v>19</v>
      </c>
      <c r="F189" s="238" t="s">
        <v>224</v>
      </c>
      <c r="G189" s="236"/>
      <c r="H189" s="239">
        <v>-9.5039999999999996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5" t="s">
        <v>137</v>
      </c>
      <c r="AU189" s="245" t="s">
        <v>85</v>
      </c>
      <c r="AV189" s="14" t="s">
        <v>85</v>
      </c>
      <c r="AW189" s="14" t="s">
        <v>36</v>
      </c>
      <c r="AX189" s="14" t="s">
        <v>75</v>
      </c>
      <c r="AY189" s="245" t="s">
        <v>125</v>
      </c>
    </row>
    <row r="190" s="15" customFormat="1">
      <c r="A190" s="15"/>
      <c r="B190" s="246"/>
      <c r="C190" s="247"/>
      <c r="D190" s="226" t="s">
        <v>137</v>
      </c>
      <c r="E190" s="248" t="s">
        <v>19</v>
      </c>
      <c r="F190" s="249" t="s">
        <v>144</v>
      </c>
      <c r="G190" s="247"/>
      <c r="H190" s="250">
        <v>430.71499999999998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6" t="s">
        <v>137</v>
      </c>
      <c r="AU190" s="256" t="s">
        <v>85</v>
      </c>
      <c r="AV190" s="15" t="s">
        <v>133</v>
      </c>
      <c r="AW190" s="15" t="s">
        <v>36</v>
      </c>
      <c r="AX190" s="15" t="s">
        <v>83</v>
      </c>
      <c r="AY190" s="256" t="s">
        <v>125</v>
      </c>
    </row>
    <row r="191" s="2" customFormat="1" ht="24.15" customHeight="1">
      <c r="A191" s="40"/>
      <c r="B191" s="41"/>
      <c r="C191" s="257" t="s">
        <v>8</v>
      </c>
      <c r="D191" s="257" t="s">
        <v>200</v>
      </c>
      <c r="E191" s="258" t="s">
        <v>599</v>
      </c>
      <c r="F191" s="259" t="s">
        <v>600</v>
      </c>
      <c r="G191" s="260" t="s">
        <v>131</v>
      </c>
      <c r="H191" s="261">
        <v>452.25099999999998</v>
      </c>
      <c r="I191" s="262"/>
      <c r="J191" s="263">
        <f>ROUND(I191*H191,2)</f>
        <v>0</v>
      </c>
      <c r="K191" s="259" t="s">
        <v>132</v>
      </c>
      <c r="L191" s="264"/>
      <c r="M191" s="265" t="s">
        <v>19</v>
      </c>
      <c r="N191" s="266" t="s">
        <v>46</v>
      </c>
      <c r="O191" s="86"/>
      <c r="P191" s="215">
        <f>O191*H191</f>
        <v>0</v>
      </c>
      <c r="Q191" s="215">
        <v>0.025000000000000001</v>
      </c>
      <c r="R191" s="215">
        <f>Q191*H191</f>
        <v>11.306274999999999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199</v>
      </c>
      <c r="AT191" s="217" t="s">
        <v>200</v>
      </c>
      <c r="AU191" s="217" t="s">
        <v>85</v>
      </c>
      <c r="AY191" s="19" t="s">
        <v>125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83</v>
      </c>
      <c r="BK191" s="218">
        <f>ROUND(I191*H191,2)</f>
        <v>0</v>
      </c>
      <c r="BL191" s="19" t="s">
        <v>133</v>
      </c>
      <c r="BM191" s="217" t="s">
        <v>601</v>
      </c>
    </row>
    <row r="192" s="14" customFormat="1">
      <c r="A192" s="14"/>
      <c r="B192" s="235"/>
      <c r="C192" s="236"/>
      <c r="D192" s="226" t="s">
        <v>137</v>
      </c>
      <c r="E192" s="236"/>
      <c r="F192" s="238" t="s">
        <v>602</v>
      </c>
      <c r="G192" s="236"/>
      <c r="H192" s="239">
        <v>452.25099999999998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5" t="s">
        <v>137</v>
      </c>
      <c r="AU192" s="245" t="s">
        <v>85</v>
      </c>
      <c r="AV192" s="14" t="s">
        <v>85</v>
      </c>
      <c r="AW192" s="14" t="s">
        <v>4</v>
      </c>
      <c r="AX192" s="14" t="s">
        <v>83</v>
      </c>
      <c r="AY192" s="245" t="s">
        <v>125</v>
      </c>
    </row>
    <row r="193" s="2" customFormat="1" ht="24.15" customHeight="1">
      <c r="A193" s="40"/>
      <c r="B193" s="41"/>
      <c r="C193" s="206" t="s">
        <v>253</v>
      </c>
      <c r="D193" s="206" t="s">
        <v>128</v>
      </c>
      <c r="E193" s="207" t="s">
        <v>603</v>
      </c>
      <c r="F193" s="208" t="s">
        <v>604</v>
      </c>
      <c r="G193" s="209" t="s">
        <v>131</v>
      </c>
      <c r="H193" s="210">
        <v>773.30799999999999</v>
      </c>
      <c r="I193" s="211"/>
      <c r="J193" s="212">
        <f>ROUND(I193*H193,2)</f>
        <v>0</v>
      </c>
      <c r="K193" s="208" t="s">
        <v>132</v>
      </c>
      <c r="L193" s="46"/>
      <c r="M193" s="213" t="s">
        <v>19</v>
      </c>
      <c r="N193" s="214" t="s">
        <v>46</v>
      </c>
      <c r="O193" s="86"/>
      <c r="P193" s="215">
        <f>O193*H193</f>
        <v>0</v>
      </c>
      <c r="Q193" s="215">
        <v>0.00022000000000000001</v>
      </c>
      <c r="R193" s="215">
        <f>Q193*H193</f>
        <v>0.17012776000000002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133</v>
      </c>
      <c r="AT193" s="217" t="s">
        <v>128</v>
      </c>
      <c r="AU193" s="217" t="s">
        <v>85</v>
      </c>
      <c r="AY193" s="19" t="s">
        <v>125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83</v>
      </c>
      <c r="BK193" s="218">
        <f>ROUND(I193*H193,2)</f>
        <v>0</v>
      </c>
      <c r="BL193" s="19" t="s">
        <v>133</v>
      </c>
      <c r="BM193" s="217" t="s">
        <v>605</v>
      </c>
    </row>
    <row r="194" s="2" customFormat="1">
      <c r="A194" s="40"/>
      <c r="B194" s="41"/>
      <c r="C194" s="42"/>
      <c r="D194" s="219" t="s">
        <v>135</v>
      </c>
      <c r="E194" s="42"/>
      <c r="F194" s="220" t="s">
        <v>606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135</v>
      </c>
      <c r="AU194" s="19" t="s">
        <v>85</v>
      </c>
    </row>
    <row r="195" s="2" customFormat="1" ht="37.8" customHeight="1">
      <c r="A195" s="40"/>
      <c r="B195" s="41"/>
      <c r="C195" s="206" t="s">
        <v>257</v>
      </c>
      <c r="D195" s="206" t="s">
        <v>128</v>
      </c>
      <c r="E195" s="207" t="s">
        <v>607</v>
      </c>
      <c r="F195" s="208" t="s">
        <v>608</v>
      </c>
      <c r="G195" s="209" t="s">
        <v>131</v>
      </c>
      <c r="H195" s="210">
        <v>773.30799999999999</v>
      </c>
      <c r="I195" s="211"/>
      <c r="J195" s="212">
        <f>ROUND(I195*H195,2)</f>
        <v>0</v>
      </c>
      <c r="K195" s="208" t="s">
        <v>132</v>
      </c>
      <c r="L195" s="46"/>
      <c r="M195" s="213" t="s">
        <v>19</v>
      </c>
      <c r="N195" s="214" t="s">
        <v>46</v>
      </c>
      <c r="O195" s="86"/>
      <c r="P195" s="215">
        <f>O195*H195</f>
        <v>0</v>
      </c>
      <c r="Q195" s="215">
        <v>0.0028500000000000001</v>
      </c>
      <c r="R195" s="215">
        <f>Q195*H195</f>
        <v>2.2039278000000002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133</v>
      </c>
      <c r="AT195" s="217" t="s">
        <v>128</v>
      </c>
      <c r="AU195" s="217" t="s">
        <v>85</v>
      </c>
      <c r="AY195" s="19" t="s">
        <v>125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83</v>
      </c>
      <c r="BK195" s="218">
        <f>ROUND(I195*H195,2)</f>
        <v>0</v>
      </c>
      <c r="BL195" s="19" t="s">
        <v>133</v>
      </c>
      <c r="BM195" s="217" t="s">
        <v>609</v>
      </c>
    </row>
    <row r="196" s="2" customFormat="1">
      <c r="A196" s="40"/>
      <c r="B196" s="41"/>
      <c r="C196" s="42"/>
      <c r="D196" s="219" t="s">
        <v>135</v>
      </c>
      <c r="E196" s="42"/>
      <c r="F196" s="220" t="s">
        <v>610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135</v>
      </c>
      <c r="AU196" s="19" t="s">
        <v>85</v>
      </c>
    </row>
    <row r="197" s="13" customFormat="1">
      <c r="A197" s="13"/>
      <c r="B197" s="224"/>
      <c r="C197" s="225"/>
      <c r="D197" s="226" t="s">
        <v>137</v>
      </c>
      <c r="E197" s="227" t="s">
        <v>19</v>
      </c>
      <c r="F197" s="228" t="s">
        <v>138</v>
      </c>
      <c r="G197" s="225"/>
      <c r="H197" s="227" t="s">
        <v>19</v>
      </c>
      <c r="I197" s="229"/>
      <c r="J197" s="225"/>
      <c r="K197" s="225"/>
      <c r="L197" s="230"/>
      <c r="M197" s="231"/>
      <c r="N197" s="232"/>
      <c r="O197" s="232"/>
      <c r="P197" s="232"/>
      <c r="Q197" s="232"/>
      <c r="R197" s="232"/>
      <c r="S197" s="232"/>
      <c r="T197" s="23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4" t="s">
        <v>137</v>
      </c>
      <c r="AU197" s="234" t="s">
        <v>85</v>
      </c>
      <c r="AV197" s="13" t="s">
        <v>83</v>
      </c>
      <c r="AW197" s="13" t="s">
        <v>36</v>
      </c>
      <c r="AX197" s="13" t="s">
        <v>75</v>
      </c>
      <c r="AY197" s="234" t="s">
        <v>125</v>
      </c>
    </row>
    <row r="198" s="13" customFormat="1">
      <c r="A198" s="13"/>
      <c r="B198" s="224"/>
      <c r="C198" s="225"/>
      <c r="D198" s="226" t="s">
        <v>137</v>
      </c>
      <c r="E198" s="227" t="s">
        <v>19</v>
      </c>
      <c r="F198" s="228" t="s">
        <v>212</v>
      </c>
      <c r="G198" s="225"/>
      <c r="H198" s="227" t="s">
        <v>19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137</v>
      </c>
      <c r="AU198" s="234" t="s">
        <v>85</v>
      </c>
      <c r="AV198" s="13" t="s">
        <v>83</v>
      </c>
      <c r="AW198" s="13" t="s">
        <v>36</v>
      </c>
      <c r="AX198" s="13" t="s">
        <v>75</v>
      </c>
      <c r="AY198" s="234" t="s">
        <v>125</v>
      </c>
    </row>
    <row r="199" s="14" customFormat="1">
      <c r="A199" s="14"/>
      <c r="B199" s="235"/>
      <c r="C199" s="236"/>
      <c r="D199" s="226" t="s">
        <v>137</v>
      </c>
      <c r="E199" s="237" t="s">
        <v>19</v>
      </c>
      <c r="F199" s="238" t="s">
        <v>213</v>
      </c>
      <c r="G199" s="236"/>
      <c r="H199" s="239">
        <v>670.21100000000001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5" t="s">
        <v>137</v>
      </c>
      <c r="AU199" s="245" t="s">
        <v>85</v>
      </c>
      <c r="AV199" s="14" t="s">
        <v>85</v>
      </c>
      <c r="AW199" s="14" t="s">
        <v>36</v>
      </c>
      <c r="AX199" s="14" t="s">
        <v>75</v>
      </c>
      <c r="AY199" s="245" t="s">
        <v>125</v>
      </c>
    </row>
    <row r="200" s="13" customFormat="1">
      <c r="A200" s="13"/>
      <c r="B200" s="224"/>
      <c r="C200" s="225"/>
      <c r="D200" s="226" t="s">
        <v>137</v>
      </c>
      <c r="E200" s="227" t="s">
        <v>19</v>
      </c>
      <c r="F200" s="228" t="s">
        <v>214</v>
      </c>
      <c r="G200" s="225"/>
      <c r="H200" s="227" t="s">
        <v>19</v>
      </c>
      <c r="I200" s="229"/>
      <c r="J200" s="225"/>
      <c r="K200" s="225"/>
      <c r="L200" s="230"/>
      <c r="M200" s="231"/>
      <c r="N200" s="232"/>
      <c r="O200" s="232"/>
      <c r="P200" s="232"/>
      <c r="Q200" s="232"/>
      <c r="R200" s="232"/>
      <c r="S200" s="232"/>
      <c r="T200" s="23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4" t="s">
        <v>137</v>
      </c>
      <c r="AU200" s="234" t="s">
        <v>85</v>
      </c>
      <c r="AV200" s="13" t="s">
        <v>83</v>
      </c>
      <c r="AW200" s="13" t="s">
        <v>36</v>
      </c>
      <c r="AX200" s="13" t="s">
        <v>75</v>
      </c>
      <c r="AY200" s="234" t="s">
        <v>125</v>
      </c>
    </row>
    <row r="201" s="14" customFormat="1">
      <c r="A201" s="14"/>
      <c r="B201" s="235"/>
      <c r="C201" s="236"/>
      <c r="D201" s="226" t="s">
        <v>137</v>
      </c>
      <c r="E201" s="237" t="s">
        <v>19</v>
      </c>
      <c r="F201" s="238" t="s">
        <v>215</v>
      </c>
      <c r="G201" s="236"/>
      <c r="H201" s="239">
        <v>6.2039999999999997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5" t="s">
        <v>137</v>
      </c>
      <c r="AU201" s="245" t="s">
        <v>85</v>
      </c>
      <c r="AV201" s="14" t="s">
        <v>85</v>
      </c>
      <c r="AW201" s="14" t="s">
        <v>36</v>
      </c>
      <c r="AX201" s="14" t="s">
        <v>75</v>
      </c>
      <c r="AY201" s="245" t="s">
        <v>125</v>
      </c>
    </row>
    <row r="202" s="13" customFormat="1">
      <c r="A202" s="13"/>
      <c r="B202" s="224"/>
      <c r="C202" s="225"/>
      <c r="D202" s="226" t="s">
        <v>137</v>
      </c>
      <c r="E202" s="227" t="s">
        <v>19</v>
      </c>
      <c r="F202" s="228" t="s">
        <v>161</v>
      </c>
      <c r="G202" s="225"/>
      <c r="H202" s="227" t="s">
        <v>19</v>
      </c>
      <c r="I202" s="229"/>
      <c r="J202" s="225"/>
      <c r="K202" s="225"/>
      <c r="L202" s="230"/>
      <c r="M202" s="231"/>
      <c r="N202" s="232"/>
      <c r="O202" s="232"/>
      <c r="P202" s="232"/>
      <c r="Q202" s="232"/>
      <c r="R202" s="232"/>
      <c r="S202" s="232"/>
      <c r="T202" s="23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4" t="s">
        <v>137</v>
      </c>
      <c r="AU202" s="234" t="s">
        <v>85</v>
      </c>
      <c r="AV202" s="13" t="s">
        <v>83</v>
      </c>
      <c r="AW202" s="13" t="s">
        <v>36</v>
      </c>
      <c r="AX202" s="13" t="s">
        <v>75</v>
      </c>
      <c r="AY202" s="234" t="s">
        <v>125</v>
      </c>
    </row>
    <row r="203" s="14" customFormat="1">
      <c r="A203" s="14"/>
      <c r="B203" s="235"/>
      <c r="C203" s="236"/>
      <c r="D203" s="226" t="s">
        <v>137</v>
      </c>
      <c r="E203" s="237" t="s">
        <v>19</v>
      </c>
      <c r="F203" s="238" t="s">
        <v>216</v>
      </c>
      <c r="G203" s="236"/>
      <c r="H203" s="239">
        <v>-14.382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5" t="s">
        <v>137</v>
      </c>
      <c r="AU203" s="245" t="s">
        <v>85</v>
      </c>
      <c r="AV203" s="14" t="s">
        <v>85</v>
      </c>
      <c r="AW203" s="14" t="s">
        <v>36</v>
      </c>
      <c r="AX203" s="14" t="s">
        <v>75</v>
      </c>
      <c r="AY203" s="245" t="s">
        <v>125</v>
      </c>
    </row>
    <row r="204" s="13" customFormat="1">
      <c r="A204" s="13"/>
      <c r="B204" s="224"/>
      <c r="C204" s="225"/>
      <c r="D204" s="226" t="s">
        <v>137</v>
      </c>
      <c r="E204" s="227" t="s">
        <v>19</v>
      </c>
      <c r="F204" s="228" t="s">
        <v>163</v>
      </c>
      <c r="G204" s="225"/>
      <c r="H204" s="227" t="s">
        <v>19</v>
      </c>
      <c r="I204" s="229"/>
      <c r="J204" s="225"/>
      <c r="K204" s="225"/>
      <c r="L204" s="230"/>
      <c r="M204" s="231"/>
      <c r="N204" s="232"/>
      <c r="O204" s="232"/>
      <c r="P204" s="232"/>
      <c r="Q204" s="232"/>
      <c r="R204" s="232"/>
      <c r="S204" s="232"/>
      <c r="T204" s="23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4" t="s">
        <v>137</v>
      </c>
      <c r="AU204" s="234" t="s">
        <v>85</v>
      </c>
      <c r="AV204" s="13" t="s">
        <v>83</v>
      </c>
      <c r="AW204" s="13" t="s">
        <v>36</v>
      </c>
      <c r="AX204" s="13" t="s">
        <v>75</v>
      </c>
      <c r="AY204" s="234" t="s">
        <v>125</v>
      </c>
    </row>
    <row r="205" s="14" customFormat="1">
      <c r="A205" s="14"/>
      <c r="B205" s="235"/>
      <c r="C205" s="236"/>
      <c r="D205" s="226" t="s">
        <v>137</v>
      </c>
      <c r="E205" s="237" t="s">
        <v>19</v>
      </c>
      <c r="F205" s="238" t="s">
        <v>217</v>
      </c>
      <c r="G205" s="236"/>
      <c r="H205" s="239">
        <v>-1.6739999999999999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5" t="s">
        <v>137</v>
      </c>
      <c r="AU205" s="245" t="s">
        <v>85</v>
      </c>
      <c r="AV205" s="14" t="s">
        <v>85</v>
      </c>
      <c r="AW205" s="14" t="s">
        <v>36</v>
      </c>
      <c r="AX205" s="14" t="s">
        <v>75</v>
      </c>
      <c r="AY205" s="245" t="s">
        <v>125</v>
      </c>
    </row>
    <row r="206" s="14" customFormat="1">
      <c r="A206" s="14"/>
      <c r="B206" s="235"/>
      <c r="C206" s="236"/>
      <c r="D206" s="226" t="s">
        <v>137</v>
      </c>
      <c r="E206" s="237" t="s">
        <v>19</v>
      </c>
      <c r="F206" s="238" t="s">
        <v>218</v>
      </c>
      <c r="G206" s="236"/>
      <c r="H206" s="239">
        <v>-14.220000000000001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5" t="s">
        <v>137</v>
      </c>
      <c r="AU206" s="245" t="s">
        <v>85</v>
      </c>
      <c r="AV206" s="14" t="s">
        <v>85</v>
      </c>
      <c r="AW206" s="14" t="s">
        <v>36</v>
      </c>
      <c r="AX206" s="14" t="s">
        <v>75</v>
      </c>
      <c r="AY206" s="245" t="s">
        <v>125</v>
      </c>
    </row>
    <row r="207" s="14" customFormat="1">
      <c r="A207" s="14"/>
      <c r="B207" s="235"/>
      <c r="C207" s="236"/>
      <c r="D207" s="226" t="s">
        <v>137</v>
      </c>
      <c r="E207" s="237" t="s">
        <v>19</v>
      </c>
      <c r="F207" s="238" t="s">
        <v>219</v>
      </c>
      <c r="G207" s="236"/>
      <c r="H207" s="239">
        <v>-21.600000000000001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5" t="s">
        <v>137</v>
      </c>
      <c r="AU207" s="245" t="s">
        <v>85</v>
      </c>
      <c r="AV207" s="14" t="s">
        <v>85</v>
      </c>
      <c r="AW207" s="14" t="s">
        <v>36</v>
      </c>
      <c r="AX207" s="14" t="s">
        <v>75</v>
      </c>
      <c r="AY207" s="245" t="s">
        <v>125</v>
      </c>
    </row>
    <row r="208" s="14" customFormat="1">
      <c r="A208" s="14"/>
      <c r="B208" s="235"/>
      <c r="C208" s="236"/>
      <c r="D208" s="226" t="s">
        <v>137</v>
      </c>
      <c r="E208" s="237" t="s">
        <v>19</v>
      </c>
      <c r="F208" s="238" t="s">
        <v>220</v>
      </c>
      <c r="G208" s="236"/>
      <c r="H208" s="239">
        <v>-166.31999999999999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5" t="s">
        <v>137</v>
      </c>
      <c r="AU208" s="245" t="s">
        <v>85</v>
      </c>
      <c r="AV208" s="14" t="s">
        <v>85</v>
      </c>
      <c r="AW208" s="14" t="s">
        <v>36</v>
      </c>
      <c r="AX208" s="14" t="s">
        <v>75</v>
      </c>
      <c r="AY208" s="245" t="s">
        <v>125</v>
      </c>
    </row>
    <row r="209" s="13" customFormat="1">
      <c r="A209" s="13"/>
      <c r="B209" s="224"/>
      <c r="C209" s="225"/>
      <c r="D209" s="226" t="s">
        <v>137</v>
      </c>
      <c r="E209" s="227" t="s">
        <v>19</v>
      </c>
      <c r="F209" s="228" t="s">
        <v>221</v>
      </c>
      <c r="G209" s="225"/>
      <c r="H209" s="227" t="s">
        <v>19</v>
      </c>
      <c r="I209" s="229"/>
      <c r="J209" s="225"/>
      <c r="K209" s="225"/>
      <c r="L209" s="230"/>
      <c r="M209" s="231"/>
      <c r="N209" s="232"/>
      <c r="O209" s="232"/>
      <c r="P209" s="232"/>
      <c r="Q209" s="232"/>
      <c r="R209" s="232"/>
      <c r="S209" s="232"/>
      <c r="T209" s="23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4" t="s">
        <v>137</v>
      </c>
      <c r="AU209" s="234" t="s">
        <v>85</v>
      </c>
      <c r="AV209" s="13" t="s">
        <v>83</v>
      </c>
      <c r="AW209" s="13" t="s">
        <v>36</v>
      </c>
      <c r="AX209" s="13" t="s">
        <v>75</v>
      </c>
      <c r="AY209" s="234" t="s">
        <v>125</v>
      </c>
    </row>
    <row r="210" s="14" customFormat="1">
      <c r="A210" s="14"/>
      <c r="B210" s="235"/>
      <c r="C210" s="236"/>
      <c r="D210" s="226" t="s">
        <v>137</v>
      </c>
      <c r="E210" s="237" t="s">
        <v>19</v>
      </c>
      <c r="F210" s="238" t="s">
        <v>222</v>
      </c>
      <c r="G210" s="236"/>
      <c r="H210" s="239">
        <v>-18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5" t="s">
        <v>137</v>
      </c>
      <c r="AU210" s="245" t="s">
        <v>85</v>
      </c>
      <c r="AV210" s="14" t="s">
        <v>85</v>
      </c>
      <c r="AW210" s="14" t="s">
        <v>36</v>
      </c>
      <c r="AX210" s="14" t="s">
        <v>75</v>
      </c>
      <c r="AY210" s="245" t="s">
        <v>125</v>
      </c>
    </row>
    <row r="211" s="13" customFormat="1">
      <c r="A211" s="13"/>
      <c r="B211" s="224"/>
      <c r="C211" s="225"/>
      <c r="D211" s="226" t="s">
        <v>137</v>
      </c>
      <c r="E211" s="227" t="s">
        <v>19</v>
      </c>
      <c r="F211" s="228" t="s">
        <v>223</v>
      </c>
      <c r="G211" s="225"/>
      <c r="H211" s="227" t="s">
        <v>19</v>
      </c>
      <c r="I211" s="229"/>
      <c r="J211" s="225"/>
      <c r="K211" s="225"/>
      <c r="L211" s="230"/>
      <c r="M211" s="231"/>
      <c r="N211" s="232"/>
      <c r="O211" s="232"/>
      <c r="P211" s="232"/>
      <c r="Q211" s="232"/>
      <c r="R211" s="232"/>
      <c r="S211" s="232"/>
      <c r="T211" s="23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4" t="s">
        <v>137</v>
      </c>
      <c r="AU211" s="234" t="s">
        <v>85</v>
      </c>
      <c r="AV211" s="13" t="s">
        <v>83</v>
      </c>
      <c r="AW211" s="13" t="s">
        <v>36</v>
      </c>
      <c r="AX211" s="13" t="s">
        <v>75</v>
      </c>
      <c r="AY211" s="234" t="s">
        <v>125</v>
      </c>
    </row>
    <row r="212" s="14" customFormat="1">
      <c r="A212" s="14"/>
      <c r="B212" s="235"/>
      <c r="C212" s="236"/>
      <c r="D212" s="226" t="s">
        <v>137</v>
      </c>
      <c r="E212" s="237" t="s">
        <v>19</v>
      </c>
      <c r="F212" s="238" t="s">
        <v>224</v>
      </c>
      <c r="G212" s="236"/>
      <c r="H212" s="239">
        <v>-9.5039999999999996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5" t="s">
        <v>137</v>
      </c>
      <c r="AU212" s="245" t="s">
        <v>85</v>
      </c>
      <c r="AV212" s="14" t="s">
        <v>85</v>
      </c>
      <c r="AW212" s="14" t="s">
        <v>36</v>
      </c>
      <c r="AX212" s="14" t="s">
        <v>75</v>
      </c>
      <c r="AY212" s="245" t="s">
        <v>125</v>
      </c>
    </row>
    <row r="213" s="13" customFormat="1">
      <c r="A213" s="13"/>
      <c r="B213" s="224"/>
      <c r="C213" s="225"/>
      <c r="D213" s="226" t="s">
        <v>137</v>
      </c>
      <c r="E213" s="227" t="s">
        <v>19</v>
      </c>
      <c r="F213" s="228" t="s">
        <v>140</v>
      </c>
      <c r="G213" s="225"/>
      <c r="H213" s="227" t="s">
        <v>19</v>
      </c>
      <c r="I213" s="229"/>
      <c r="J213" s="225"/>
      <c r="K213" s="225"/>
      <c r="L213" s="230"/>
      <c r="M213" s="231"/>
      <c r="N213" s="232"/>
      <c r="O213" s="232"/>
      <c r="P213" s="232"/>
      <c r="Q213" s="232"/>
      <c r="R213" s="232"/>
      <c r="S213" s="232"/>
      <c r="T213" s="23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4" t="s">
        <v>137</v>
      </c>
      <c r="AU213" s="234" t="s">
        <v>85</v>
      </c>
      <c r="AV213" s="13" t="s">
        <v>83</v>
      </c>
      <c r="AW213" s="13" t="s">
        <v>36</v>
      </c>
      <c r="AX213" s="13" t="s">
        <v>75</v>
      </c>
      <c r="AY213" s="234" t="s">
        <v>125</v>
      </c>
    </row>
    <row r="214" s="13" customFormat="1">
      <c r="A214" s="13"/>
      <c r="B214" s="224"/>
      <c r="C214" s="225"/>
      <c r="D214" s="226" t="s">
        <v>137</v>
      </c>
      <c r="E214" s="227" t="s">
        <v>19</v>
      </c>
      <c r="F214" s="228" t="s">
        <v>225</v>
      </c>
      <c r="G214" s="225"/>
      <c r="H214" s="227" t="s">
        <v>19</v>
      </c>
      <c r="I214" s="229"/>
      <c r="J214" s="225"/>
      <c r="K214" s="225"/>
      <c r="L214" s="230"/>
      <c r="M214" s="231"/>
      <c r="N214" s="232"/>
      <c r="O214" s="232"/>
      <c r="P214" s="232"/>
      <c r="Q214" s="232"/>
      <c r="R214" s="232"/>
      <c r="S214" s="232"/>
      <c r="T214" s="23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4" t="s">
        <v>137</v>
      </c>
      <c r="AU214" s="234" t="s">
        <v>85</v>
      </c>
      <c r="AV214" s="13" t="s">
        <v>83</v>
      </c>
      <c r="AW214" s="13" t="s">
        <v>36</v>
      </c>
      <c r="AX214" s="13" t="s">
        <v>75</v>
      </c>
      <c r="AY214" s="234" t="s">
        <v>125</v>
      </c>
    </row>
    <row r="215" s="14" customFormat="1">
      <c r="A215" s="14"/>
      <c r="B215" s="235"/>
      <c r="C215" s="236"/>
      <c r="D215" s="226" t="s">
        <v>137</v>
      </c>
      <c r="E215" s="237" t="s">
        <v>19</v>
      </c>
      <c r="F215" s="238" t="s">
        <v>226</v>
      </c>
      <c r="G215" s="236"/>
      <c r="H215" s="239">
        <v>619.19799999999998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5" t="s">
        <v>137</v>
      </c>
      <c r="AU215" s="245" t="s">
        <v>85</v>
      </c>
      <c r="AV215" s="14" t="s">
        <v>85</v>
      </c>
      <c r="AW215" s="14" t="s">
        <v>36</v>
      </c>
      <c r="AX215" s="14" t="s">
        <v>75</v>
      </c>
      <c r="AY215" s="245" t="s">
        <v>125</v>
      </c>
    </row>
    <row r="216" s="13" customFormat="1">
      <c r="A216" s="13"/>
      <c r="B216" s="224"/>
      <c r="C216" s="225"/>
      <c r="D216" s="226" t="s">
        <v>137</v>
      </c>
      <c r="E216" s="227" t="s">
        <v>19</v>
      </c>
      <c r="F216" s="228" t="s">
        <v>161</v>
      </c>
      <c r="G216" s="225"/>
      <c r="H216" s="227" t="s">
        <v>19</v>
      </c>
      <c r="I216" s="229"/>
      <c r="J216" s="225"/>
      <c r="K216" s="225"/>
      <c r="L216" s="230"/>
      <c r="M216" s="231"/>
      <c r="N216" s="232"/>
      <c r="O216" s="232"/>
      <c r="P216" s="232"/>
      <c r="Q216" s="232"/>
      <c r="R216" s="232"/>
      <c r="S216" s="232"/>
      <c r="T216" s="23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4" t="s">
        <v>137</v>
      </c>
      <c r="AU216" s="234" t="s">
        <v>85</v>
      </c>
      <c r="AV216" s="13" t="s">
        <v>83</v>
      </c>
      <c r="AW216" s="13" t="s">
        <v>36</v>
      </c>
      <c r="AX216" s="13" t="s">
        <v>75</v>
      </c>
      <c r="AY216" s="234" t="s">
        <v>125</v>
      </c>
    </row>
    <row r="217" s="14" customFormat="1">
      <c r="A217" s="14"/>
      <c r="B217" s="235"/>
      <c r="C217" s="236"/>
      <c r="D217" s="226" t="s">
        <v>137</v>
      </c>
      <c r="E217" s="237" t="s">
        <v>19</v>
      </c>
      <c r="F217" s="238" t="s">
        <v>227</v>
      </c>
      <c r="G217" s="236"/>
      <c r="H217" s="239">
        <v>-6.0060000000000002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5" t="s">
        <v>137</v>
      </c>
      <c r="AU217" s="245" t="s">
        <v>85</v>
      </c>
      <c r="AV217" s="14" t="s">
        <v>85</v>
      </c>
      <c r="AW217" s="14" t="s">
        <v>36</v>
      </c>
      <c r="AX217" s="14" t="s">
        <v>75</v>
      </c>
      <c r="AY217" s="245" t="s">
        <v>125</v>
      </c>
    </row>
    <row r="218" s="14" customFormat="1">
      <c r="A218" s="14"/>
      <c r="B218" s="235"/>
      <c r="C218" s="236"/>
      <c r="D218" s="226" t="s">
        <v>137</v>
      </c>
      <c r="E218" s="237" t="s">
        <v>19</v>
      </c>
      <c r="F218" s="238" t="s">
        <v>228</v>
      </c>
      <c r="G218" s="236"/>
      <c r="H218" s="239">
        <v>-3.3479999999999999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5" t="s">
        <v>137</v>
      </c>
      <c r="AU218" s="245" t="s">
        <v>85</v>
      </c>
      <c r="AV218" s="14" t="s">
        <v>85</v>
      </c>
      <c r="AW218" s="14" t="s">
        <v>36</v>
      </c>
      <c r="AX218" s="14" t="s">
        <v>75</v>
      </c>
      <c r="AY218" s="245" t="s">
        <v>125</v>
      </c>
    </row>
    <row r="219" s="13" customFormat="1">
      <c r="A219" s="13"/>
      <c r="B219" s="224"/>
      <c r="C219" s="225"/>
      <c r="D219" s="226" t="s">
        <v>137</v>
      </c>
      <c r="E219" s="227" t="s">
        <v>19</v>
      </c>
      <c r="F219" s="228" t="s">
        <v>163</v>
      </c>
      <c r="G219" s="225"/>
      <c r="H219" s="227" t="s">
        <v>19</v>
      </c>
      <c r="I219" s="229"/>
      <c r="J219" s="225"/>
      <c r="K219" s="225"/>
      <c r="L219" s="230"/>
      <c r="M219" s="231"/>
      <c r="N219" s="232"/>
      <c r="O219" s="232"/>
      <c r="P219" s="232"/>
      <c r="Q219" s="232"/>
      <c r="R219" s="232"/>
      <c r="S219" s="232"/>
      <c r="T219" s="23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4" t="s">
        <v>137</v>
      </c>
      <c r="AU219" s="234" t="s">
        <v>85</v>
      </c>
      <c r="AV219" s="13" t="s">
        <v>83</v>
      </c>
      <c r="AW219" s="13" t="s">
        <v>36</v>
      </c>
      <c r="AX219" s="13" t="s">
        <v>75</v>
      </c>
      <c r="AY219" s="234" t="s">
        <v>125</v>
      </c>
    </row>
    <row r="220" s="14" customFormat="1">
      <c r="A220" s="14"/>
      <c r="B220" s="235"/>
      <c r="C220" s="236"/>
      <c r="D220" s="226" t="s">
        <v>137</v>
      </c>
      <c r="E220" s="237" t="s">
        <v>19</v>
      </c>
      <c r="F220" s="238" t="s">
        <v>229</v>
      </c>
      <c r="G220" s="236"/>
      <c r="H220" s="239">
        <v>-210.21000000000001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5" t="s">
        <v>137</v>
      </c>
      <c r="AU220" s="245" t="s">
        <v>85</v>
      </c>
      <c r="AV220" s="14" t="s">
        <v>85</v>
      </c>
      <c r="AW220" s="14" t="s">
        <v>36</v>
      </c>
      <c r="AX220" s="14" t="s">
        <v>75</v>
      </c>
      <c r="AY220" s="245" t="s">
        <v>125</v>
      </c>
    </row>
    <row r="221" s="14" customFormat="1">
      <c r="A221" s="14"/>
      <c r="B221" s="235"/>
      <c r="C221" s="236"/>
      <c r="D221" s="226" t="s">
        <v>137</v>
      </c>
      <c r="E221" s="237" t="s">
        <v>19</v>
      </c>
      <c r="F221" s="238" t="s">
        <v>230</v>
      </c>
      <c r="G221" s="236"/>
      <c r="H221" s="239">
        <v>-36.828000000000003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5" t="s">
        <v>137</v>
      </c>
      <c r="AU221" s="245" t="s">
        <v>85</v>
      </c>
      <c r="AV221" s="14" t="s">
        <v>85</v>
      </c>
      <c r="AW221" s="14" t="s">
        <v>36</v>
      </c>
      <c r="AX221" s="14" t="s">
        <v>75</v>
      </c>
      <c r="AY221" s="245" t="s">
        <v>125</v>
      </c>
    </row>
    <row r="222" s="13" customFormat="1">
      <c r="A222" s="13"/>
      <c r="B222" s="224"/>
      <c r="C222" s="225"/>
      <c r="D222" s="226" t="s">
        <v>137</v>
      </c>
      <c r="E222" s="227" t="s">
        <v>19</v>
      </c>
      <c r="F222" s="228" t="s">
        <v>221</v>
      </c>
      <c r="G222" s="225"/>
      <c r="H222" s="227" t="s">
        <v>19</v>
      </c>
      <c r="I222" s="229"/>
      <c r="J222" s="225"/>
      <c r="K222" s="225"/>
      <c r="L222" s="230"/>
      <c r="M222" s="231"/>
      <c r="N222" s="232"/>
      <c r="O222" s="232"/>
      <c r="P222" s="232"/>
      <c r="Q222" s="232"/>
      <c r="R222" s="232"/>
      <c r="S222" s="232"/>
      <c r="T222" s="23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4" t="s">
        <v>137</v>
      </c>
      <c r="AU222" s="234" t="s">
        <v>85</v>
      </c>
      <c r="AV222" s="13" t="s">
        <v>83</v>
      </c>
      <c r="AW222" s="13" t="s">
        <v>36</v>
      </c>
      <c r="AX222" s="13" t="s">
        <v>75</v>
      </c>
      <c r="AY222" s="234" t="s">
        <v>125</v>
      </c>
    </row>
    <row r="223" s="14" customFormat="1">
      <c r="A223" s="14"/>
      <c r="B223" s="235"/>
      <c r="C223" s="236"/>
      <c r="D223" s="226" t="s">
        <v>137</v>
      </c>
      <c r="E223" s="237" t="s">
        <v>19</v>
      </c>
      <c r="F223" s="238" t="s">
        <v>231</v>
      </c>
      <c r="G223" s="236"/>
      <c r="H223" s="239">
        <v>-20.213000000000001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5" t="s">
        <v>137</v>
      </c>
      <c r="AU223" s="245" t="s">
        <v>85</v>
      </c>
      <c r="AV223" s="14" t="s">
        <v>85</v>
      </c>
      <c r="AW223" s="14" t="s">
        <v>36</v>
      </c>
      <c r="AX223" s="14" t="s">
        <v>75</v>
      </c>
      <c r="AY223" s="245" t="s">
        <v>125</v>
      </c>
    </row>
    <row r="224" s="15" customFormat="1">
      <c r="A224" s="15"/>
      <c r="B224" s="246"/>
      <c r="C224" s="247"/>
      <c r="D224" s="226" t="s">
        <v>137</v>
      </c>
      <c r="E224" s="248" t="s">
        <v>19</v>
      </c>
      <c r="F224" s="249" t="s">
        <v>144</v>
      </c>
      <c r="G224" s="247"/>
      <c r="H224" s="250">
        <v>773.30799999999999</v>
      </c>
      <c r="I224" s="251"/>
      <c r="J224" s="247"/>
      <c r="K224" s="247"/>
      <c r="L224" s="252"/>
      <c r="M224" s="253"/>
      <c r="N224" s="254"/>
      <c r="O224" s="254"/>
      <c r="P224" s="254"/>
      <c r="Q224" s="254"/>
      <c r="R224" s="254"/>
      <c r="S224" s="254"/>
      <c r="T224" s="25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6" t="s">
        <v>137</v>
      </c>
      <c r="AU224" s="256" t="s">
        <v>85</v>
      </c>
      <c r="AV224" s="15" t="s">
        <v>133</v>
      </c>
      <c r="AW224" s="15" t="s">
        <v>36</v>
      </c>
      <c r="AX224" s="15" t="s">
        <v>83</v>
      </c>
      <c r="AY224" s="256" t="s">
        <v>125</v>
      </c>
    </row>
    <row r="225" s="2" customFormat="1" ht="37.8" customHeight="1">
      <c r="A225" s="40"/>
      <c r="B225" s="41"/>
      <c r="C225" s="206" t="s">
        <v>261</v>
      </c>
      <c r="D225" s="206" t="s">
        <v>128</v>
      </c>
      <c r="E225" s="207" t="s">
        <v>611</v>
      </c>
      <c r="F225" s="208" t="s">
        <v>612</v>
      </c>
      <c r="G225" s="209" t="s">
        <v>131</v>
      </c>
      <c r="H225" s="210">
        <v>106.29900000000001</v>
      </c>
      <c r="I225" s="211"/>
      <c r="J225" s="212">
        <f>ROUND(I225*H225,2)</f>
        <v>0</v>
      </c>
      <c r="K225" s="208" t="s">
        <v>132</v>
      </c>
      <c r="L225" s="46"/>
      <c r="M225" s="213" t="s">
        <v>19</v>
      </c>
      <c r="N225" s="214" t="s">
        <v>46</v>
      </c>
      <c r="O225" s="86"/>
      <c r="P225" s="215">
        <f>O225*H225</f>
        <v>0</v>
      </c>
      <c r="Q225" s="215">
        <v>0.0044099999999999999</v>
      </c>
      <c r="R225" s="215">
        <f>Q225*H225</f>
        <v>0.46877859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133</v>
      </c>
      <c r="AT225" s="217" t="s">
        <v>128</v>
      </c>
      <c r="AU225" s="217" t="s">
        <v>85</v>
      </c>
      <c r="AY225" s="19" t="s">
        <v>125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83</v>
      </c>
      <c r="BK225" s="218">
        <f>ROUND(I225*H225,2)</f>
        <v>0</v>
      </c>
      <c r="BL225" s="19" t="s">
        <v>133</v>
      </c>
      <c r="BM225" s="217" t="s">
        <v>613</v>
      </c>
    </row>
    <row r="226" s="2" customFormat="1">
      <c r="A226" s="40"/>
      <c r="B226" s="41"/>
      <c r="C226" s="42"/>
      <c r="D226" s="219" t="s">
        <v>135</v>
      </c>
      <c r="E226" s="42"/>
      <c r="F226" s="220" t="s">
        <v>614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135</v>
      </c>
      <c r="AU226" s="19" t="s">
        <v>85</v>
      </c>
    </row>
    <row r="227" s="13" customFormat="1">
      <c r="A227" s="13"/>
      <c r="B227" s="224"/>
      <c r="C227" s="225"/>
      <c r="D227" s="226" t="s">
        <v>137</v>
      </c>
      <c r="E227" s="227" t="s">
        <v>19</v>
      </c>
      <c r="F227" s="228" t="s">
        <v>138</v>
      </c>
      <c r="G227" s="225"/>
      <c r="H227" s="227" t="s">
        <v>19</v>
      </c>
      <c r="I227" s="229"/>
      <c r="J227" s="225"/>
      <c r="K227" s="225"/>
      <c r="L227" s="230"/>
      <c r="M227" s="231"/>
      <c r="N227" s="232"/>
      <c r="O227" s="232"/>
      <c r="P227" s="232"/>
      <c r="Q227" s="232"/>
      <c r="R227" s="232"/>
      <c r="S227" s="232"/>
      <c r="T227" s="23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4" t="s">
        <v>137</v>
      </c>
      <c r="AU227" s="234" t="s">
        <v>85</v>
      </c>
      <c r="AV227" s="13" t="s">
        <v>83</v>
      </c>
      <c r="AW227" s="13" t="s">
        <v>36</v>
      </c>
      <c r="AX227" s="13" t="s">
        <v>75</v>
      </c>
      <c r="AY227" s="234" t="s">
        <v>125</v>
      </c>
    </row>
    <row r="228" s="13" customFormat="1">
      <c r="A228" s="13"/>
      <c r="B228" s="224"/>
      <c r="C228" s="225"/>
      <c r="D228" s="226" t="s">
        <v>137</v>
      </c>
      <c r="E228" s="227" t="s">
        <v>19</v>
      </c>
      <c r="F228" s="228" t="s">
        <v>163</v>
      </c>
      <c r="G228" s="225"/>
      <c r="H228" s="227" t="s">
        <v>19</v>
      </c>
      <c r="I228" s="229"/>
      <c r="J228" s="225"/>
      <c r="K228" s="225"/>
      <c r="L228" s="230"/>
      <c r="M228" s="231"/>
      <c r="N228" s="232"/>
      <c r="O228" s="232"/>
      <c r="P228" s="232"/>
      <c r="Q228" s="232"/>
      <c r="R228" s="232"/>
      <c r="S228" s="232"/>
      <c r="T228" s="23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4" t="s">
        <v>137</v>
      </c>
      <c r="AU228" s="234" t="s">
        <v>85</v>
      </c>
      <c r="AV228" s="13" t="s">
        <v>83</v>
      </c>
      <c r="AW228" s="13" t="s">
        <v>36</v>
      </c>
      <c r="AX228" s="13" t="s">
        <v>75</v>
      </c>
      <c r="AY228" s="234" t="s">
        <v>125</v>
      </c>
    </row>
    <row r="229" s="13" customFormat="1">
      <c r="A229" s="13"/>
      <c r="B229" s="224"/>
      <c r="C229" s="225"/>
      <c r="D229" s="226" t="s">
        <v>137</v>
      </c>
      <c r="E229" s="227" t="s">
        <v>19</v>
      </c>
      <c r="F229" s="228" t="s">
        <v>240</v>
      </c>
      <c r="G229" s="225"/>
      <c r="H229" s="227" t="s">
        <v>19</v>
      </c>
      <c r="I229" s="229"/>
      <c r="J229" s="225"/>
      <c r="K229" s="225"/>
      <c r="L229" s="230"/>
      <c r="M229" s="231"/>
      <c r="N229" s="232"/>
      <c r="O229" s="232"/>
      <c r="P229" s="232"/>
      <c r="Q229" s="232"/>
      <c r="R229" s="232"/>
      <c r="S229" s="232"/>
      <c r="T229" s="23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4" t="s">
        <v>137</v>
      </c>
      <c r="AU229" s="234" t="s">
        <v>85</v>
      </c>
      <c r="AV229" s="13" t="s">
        <v>83</v>
      </c>
      <c r="AW229" s="13" t="s">
        <v>36</v>
      </c>
      <c r="AX229" s="13" t="s">
        <v>75</v>
      </c>
      <c r="AY229" s="234" t="s">
        <v>125</v>
      </c>
    </row>
    <row r="230" s="14" customFormat="1">
      <c r="A230" s="14"/>
      <c r="B230" s="235"/>
      <c r="C230" s="236"/>
      <c r="D230" s="226" t="s">
        <v>137</v>
      </c>
      <c r="E230" s="237" t="s">
        <v>19</v>
      </c>
      <c r="F230" s="238" t="s">
        <v>241</v>
      </c>
      <c r="G230" s="236"/>
      <c r="H230" s="239">
        <v>0.73899999999999999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5" t="s">
        <v>137</v>
      </c>
      <c r="AU230" s="245" t="s">
        <v>85</v>
      </c>
      <c r="AV230" s="14" t="s">
        <v>85</v>
      </c>
      <c r="AW230" s="14" t="s">
        <v>36</v>
      </c>
      <c r="AX230" s="14" t="s">
        <v>75</v>
      </c>
      <c r="AY230" s="245" t="s">
        <v>125</v>
      </c>
    </row>
    <row r="231" s="14" customFormat="1">
      <c r="A231" s="14"/>
      <c r="B231" s="235"/>
      <c r="C231" s="236"/>
      <c r="D231" s="226" t="s">
        <v>137</v>
      </c>
      <c r="E231" s="237" t="s">
        <v>19</v>
      </c>
      <c r="F231" s="238" t="s">
        <v>242</v>
      </c>
      <c r="G231" s="236"/>
      <c r="H231" s="239">
        <v>6.2080000000000002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5" t="s">
        <v>137</v>
      </c>
      <c r="AU231" s="245" t="s">
        <v>85</v>
      </c>
      <c r="AV231" s="14" t="s">
        <v>85</v>
      </c>
      <c r="AW231" s="14" t="s">
        <v>36</v>
      </c>
      <c r="AX231" s="14" t="s">
        <v>75</v>
      </c>
      <c r="AY231" s="245" t="s">
        <v>125</v>
      </c>
    </row>
    <row r="232" s="14" customFormat="1">
      <c r="A232" s="14"/>
      <c r="B232" s="235"/>
      <c r="C232" s="236"/>
      <c r="D232" s="226" t="s">
        <v>137</v>
      </c>
      <c r="E232" s="237" t="s">
        <v>19</v>
      </c>
      <c r="F232" s="238" t="s">
        <v>243</v>
      </c>
      <c r="G232" s="236"/>
      <c r="H232" s="239">
        <v>6.7199999999999998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5" t="s">
        <v>137</v>
      </c>
      <c r="AU232" s="245" t="s">
        <v>85</v>
      </c>
      <c r="AV232" s="14" t="s">
        <v>85</v>
      </c>
      <c r="AW232" s="14" t="s">
        <v>36</v>
      </c>
      <c r="AX232" s="14" t="s">
        <v>75</v>
      </c>
      <c r="AY232" s="245" t="s">
        <v>125</v>
      </c>
    </row>
    <row r="233" s="13" customFormat="1">
      <c r="A233" s="13"/>
      <c r="B233" s="224"/>
      <c r="C233" s="225"/>
      <c r="D233" s="226" t="s">
        <v>137</v>
      </c>
      <c r="E233" s="227" t="s">
        <v>19</v>
      </c>
      <c r="F233" s="228" t="s">
        <v>244</v>
      </c>
      <c r="G233" s="225"/>
      <c r="H233" s="227" t="s">
        <v>19</v>
      </c>
      <c r="I233" s="229"/>
      <c r="J233" s="225"/>
      <c r="K233" s="225"/>
      <c r="L233" s="230"/>
      <c r="M233" s="231"/>
      <c r="N233" s="232"/>
      <c r="O233" s="232"/>
      <c r="P233" s="232"/>
      <c r="Q233" s="232"/>
      <c r="R233" s="232"/>
      <c r="S233" s="232"/>
      <c r="T233" s="23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4" t="s">
        <v>137</v>
      </c>
      <c r="AU233" s="234" t="s">
        <v>85</v>
      </c>
      <c r="AV233" s="13" t="s">
        <v>83</v>
      </c>
      <c r="AW233" s="13" t="s">
        <v>36</v>
      </c>
      <c r="AX233" s="13" t="s">
        <v>75</v>
      </c>
      <c r="AY233" s="234" t="s">
        <v>125</v>
      </c>
    </row>
    <row r="234" s="14" customFormat="1">
      <c r="A234" s="14"/>
      <c r="B234" s="235"/>
      <c r="C234" s="236"/>
      <c r="D234" s="226" t="s">
        <v>137</v>
      </c>
      <c r="E234" s="237" t="s">
        <v>19</v>
      </c>
      <c r="F234" s="238" t="s">
        <v>245</v>
      </c>
      <c r="G234" s="236"/>
      <c r="H234" s="239">
        <v>22.175999999999998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5" t="s">
        <v>137</v>
      </c>
      <c r="AU234" s="245" t="s">
        <v>85</v>
      </c>
      <c r="AV234" s="14" t="s">
        <v>85</v>
      </c>
      <c r="AW234" s="14" t="s">
        <v>36</v>
      </c>
      <c r="AX234" s="14" t="s">
        <v>75</v>
      </c>
      <c r="AY234" s="245" t="s">
        <v>125</v>
      </c>
    </row>
    <row r="235" s="13" customFormat="1">
      <c r="A235" s="13"/>
      <c r="B235" s="224"/>
      <c r="C235" s="225"/>
      <c r="D235" s="226" t="s">
        <v>137</v>
      </c>
      <c r="E235" s="227" t="s">
        <v>19</v>
      </c>
      <c r="F235" s="228" t="s">
        <v>246</v>
      </c>
      <c r="G235" s="225"/>
      <c r="H235" s="227" t="s">
        <v>19</v>
      </c>
      <c r="I235" s="229"/>
      <c r="J235" s="225"/>
      <c r="K235" s="225"/>
      <c r="L235" s="230"/>
      <c r="M235" s="231"/>
      <c r="N235" s="232"/>
      <c r="O235" s="232"/>
      <c r="P235" s="232"/>
      <c r="Q235" s="232"/>
      <c r="R235" s="232"/>
      <c r="S235" s="232"/>
      <c r="T235" s="23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4" t="s">
        <v>137</v>
      </c>
      <c r="AU235" s="234" t="s">
        <v>85</v>
      </c>
      <c r="AV235" s="13" t="s">
        <v>83</v>
      </c>
      <c r="AW235" s="13" t="s">
        <v>36</v>
      </c>
      <c r="AX235" s="13" t="s">
        <v>75</v>
      </c>
      <c r="AY235" s="234" t="s">
        <v>125</v>
      </c>
    </row>
    <row r="236" s="14" customFormat="1">
      <c r="A236" s="14"/>
      <c r="B236" s="235"/>
      <c r="C236" s="236"/>
      <c r="D236" s="226" t="s">
        <v>137</v>
      </c>
      <c r="E236" s="237" t="s">
        <v>19</v>
      </c>
      <c r="F236" s="238" t="s">
        <v>247</v>
      </c>
      <c r="G236" s="236"/>
      <c r="H236" s="239">
        <v>16.655999999999999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5" t="s">
        <v>137</v>
      </c>
      <c r="AU236" s="245" t="s">
        <v>85</v>
      </c>
      <c r="AV236" s="14" t="s">
        <v>85</v>
      </c>
      <c r="AW236" s="14" t="s">
        <v>36</v>
      </c>
      <c r="AX236" s="14" t="s">
        <v>75</v>
      </c>
      <c r="AY236" s="245" t="s">
        <v>125</v>
      </c>
    </row>
    <row r="237" s="13" customFormat="1">
      <c r="A237" s="13"/>
      <c r="B237" s="224"/>
      <c r="C237" s="225"/>
      <c r="D237" s="226" t="s">
        <v>137</v>
      </c>
      <c r="E237" s="227" t="s">
        <v>19</v>
      </c>
      <c r="F237" s="228" t="s">
        <v>140</v>
      </c>
      <c r="G237" s="225"/>
      <c r="H237" s="227" t="s">
        <v>19</v>
      </c>
      <c r="I237" s="229"/>
      <c r="J237" s="225"/>
      <c r="K237" s="225"/>
      <c r="L237" s="230"/>
      <c r="M237" s="231"/>
      <c r="N237" s="232"/>
      <c r="O237" s="232"/>
      <c r="P237" s="232"/>
      <c r="Q237" s="232"/>
      <c r="R237" s="232"/>
      <c r="S237" s="232"/>
      <c r="T237" s="23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4" t="s">
        <v>137</v>
      </c>
      <c r="AU237" s="234" t="s">
        <v>85</v>
      </c>
      <c r="AV237" s="13" t="s">
        <v>83</v>
      </c>
      <c r="AW237" s="13" t="s">
        <v>36</v>
      </c>
      <c r="AX237" s="13" t="s">
        <v>75</v>
      </c>
      <c r="AY237" s="234" t="s">
        <v>125</v>
      </c>
    </row>
    <row r="238" s="13" customFormat="1">
      <c r="A238" s="13"/>
      <c r="B238" s="224"/>
      <c r="C238" s="225"/>
      <c r="D238" s="226" t="s">
        <v>137</v>
      </c>
      <c r="E238" s="227" t="s">
        <v>19</v>
      </c>
      <c r="F238" s="228" t="s">
        <v>161</v>
      </c>
      <c r="G238" s="225"/>
      <c r="H238" s="227" t="s">
        <v>19</v>
      </c>
      <c r="I238" s="229"/>
      <c r="J238" s="225"/>
      <c r="K238" s="225"/>
      <c r="L238" s="230"/>
      <c r="M238" s="231"/>
      <c r="N238" s="232"/>
      <c r="O238" s="232"/>
      <c r="P238" s="232"/>
      <c r="Q238" s="232"/>
      <c r="R238" s="232"/>
      <c r="S238" s="232"/>
      <c r="T238" s="23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4" t="s">
        <v>137</v>
      </c>
      <c r="AU238" s="234" t="s">
        <v>85</v>
      </c>
      <c r="AV238" s="13" t="s">
        <v>83</v>
      </c>
      <c r="AW238" s="13" t="s">
        <v>36</v>
      </c>
      <c r="AX238" s="13" t="s">
        <v>75</v>
      </c>
      <c r="AY238" s="234" t="s">
        <v>125</v>
      </c>
    </row>
    <row r="239" s="13" customFormat="1">
      <c r="A239" s="13"/>
      <c r="B239" s="224"/>
      <c r="C239" s="225"/>
      <c r="D239" s="226" t="s">
        <v>137</v>
      </c>
      <c r="E239" s="227" t="s">
        <v>19</v>
      </c>
      <c r="F239" s="228" t="s">
        <v>244</v>
      </c>
      <c r="G239" s="225"/>
      <c r="H239" s="227" t="s">
        <v>19</v>
      </c>
      <c r="I239" s="229"/>
      <c r="J239" s="225"/>
      <c r="K239" s="225"/>
      <c r="L239" s="230"/>
      <c r="M239" s="231"/>
      <c r="N239" s="232"/>
      <c r="O239" s="232"/>
      <c r="P239" s="232"/>
      <c r="Q239" s="232"/>
      <c r="R239" s="232"/>
      <c r="S239" s="232"/>
      <c r="T239" s="23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4" t="s">
        <v>137</v>
      </c>
      <c r="AU239" s="234" t="s">
        <v>85</v>
      </c>
      <c r="AV239" s="13" t="s">
        <v>83</v>
      </c>
      <c r="AW239" s="13" t="s">
        <v>36</v>
      </c>
      <c r="AX239" s="13" t="s">
        <v>75</v>
      </c>
      <c r="AY239" s="234" t="s">
        <v>125</v>
      </c>
    </row>
    <row r="240" s="14" customFormat="1">
      <c r="A240" s="14"/>
      <c r="B240" s="235"/>
      <c r="C240" s="236"/>
      <c r="D240" s="226" t="s">
        <v>137</v>
      </c>
      <c r="E240" s="237" t="s">
        <v>19</v>
      </c>
      <c r="F240" s="238" t="s">
        <v>248</v>
      </c>
      <c r="G240" s="236"/>
      <c r="H240" s="239">
        <v>0.64700000000000002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5" t="s">
        <v>137</v>
      </c>
      <c r="AU240" s="245" t="s">
        <v>85</v>
      </c>
      <c r="AV240" s="14" t="s">
        <v>85</v>
      </c>
      <c r="AW240" s="14" t="s">
        <v>36</v>
      </c>
      <c r="AX240" s="14" t="s">
        <v>75</v>
      </c>
      <c r="AY240" s="245" t="s">
        <v>125</v>
      </c>
    </row>
    <row r="241" s="13" customFormat="1">
      <c r="A241" s="13"/>
      <c r="B241" s="224"/>
      <c r="C241" s="225"/>
      <c r="D241" s="226" t="s">
        <v>137</v>
      </c>
      <c r="E241" s="227" t="s">
        <v>19</v>
      </c>
      <c r="F241" s="228" t="s">
        <v>240</v>
      </c>
      <c r="G241" s="225"/>
      <c r="H241" s="227" t="s">
        <v>19</v>
      </c>
      <c r="I241" s="229"/>
      <c r="J241" s="225"/>
      <c r="K241" s="225"/>
      <c r="L241" s="230"/>
      <c r="M241" s="231"/>
      <c r="N241" s="232"/>
      <c r="O241" s="232"/>
      <c r="P241" s="232"/>
      <c r="Q241" s="232"/>
      <c r="R241" s="232"/>
      <c r="S241" s="232"/>
      <c r="T241" s="23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4" t="s">
        <v>137</v>
      </c>
      <c r="AU241" s="234" t="s">
        <v>85</v>
      </c>
      <c r="AV241" s="13" t="s">
        <v>83</v>
      </c>
      <c r="AW241" s="13" t="s">
        <v>36</v>
      </c>
      <c r="AX241" s="13" t="s">
        <v>75</v>
      </c>
      <c r="AY241" s="234" t="s">
        <v>125</v>
      </c>
    </row>
    <row r="242" s="14" customFormat="1">
      <c r="A242" s="14"/>
      <c r="B242" s="235"/>
      <c r="C242" s="236"/>
      <c r="D242" s="226" t="s">
        <v>137</v>
      </c>
      <c r="E242" s="237" t="s">
        <v>19</v>
      </c>
      <c r="F242" s="238" t="s">
        <v>249</v>
      </c>
      <c r="G242" s="236"/>
      <c r="H242" s="239">
        <v>0.77300000000000002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5" t="s">
        <v>137</v>
      </c>
      <c r="AU242" s="245" t="s">
        <v>85</v>
      </c>
      <c r="AV242" s="14" t="s">
        <v>85</v>
      </c>
      <c r="AW242" s="14" t="s">
        <v>36</v>
      </c>
      <c r="AX242" s="14" t="s">
        <v>75</v>
      </c>
      <c r="AY242" s="245" t="s">
        <v>125</v>
      </c>
    </row>
    <row r="243" s="13" customFormat="1">
      <c r="A243" s="13"/>
      <c r="B243" s="224"/>
      <c r="C243" s="225"/>
      <c r="D243" s="226" t="s">
        <v>137</v>
      </c>
      <c r="E243" s="227" t="s">
        <v>19</v>
      </c>
      <c r="F243" s="228" t="s">
        <v>163</v>
      </c>
      <c r="G243" s="225"/>
      <c r="H243" s="227" t="s">
        <v>19</v>
      </c>
      <c r="I243" s="229"/>
      <c r="J243" s="225"/>
      <c r="K243" s="225"/>
      <c r="L243" s="230"/>
      <c r="M243" s="231"/>
      <c r="N243" s="232"/>
      <c r="O243" s="232"/>
      <c r="P243" s="232"/>
      <c r="Q243" s="232"/>
      <c r="R243" s="232"/>
      <c r="S243" s="232"/>
      <c r="T243" s="23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4" t="s">
        <v>137</v>
      </c>
      <c r="AU243" s="234" t="s">
        <v>85</v>
      </c>
      <c r="AV243" s="13" t="s">
        <v>83</v>
      </c>
      <c r="AW243" s="13" t="s">
        <v>36</v>
      </c>
      <c r="AX243" s="13" t="s">
        <v>75</v>
      </c>
      <c r="AY243" s="234" t="s">
        <v>125</v>
      </c>
    </row>
    <row r="244" s="13" customFormat="1">
      <c r="A244" s="13"/>
      <c r="B244" s="224"/>
      <c r="C244" s="225"/>
      <c r="D244" s="226" t="s">
        <v>137</v>
      </c>
      <c r="E244" s="227" t="s">
        <v>19</v>
      </c>
      <c r="F244" s="228" t="s">
        <v>244</v>
      </c>
      <c r="G244" s="225"/>
      <c r="H244" s="227" t="s">
        <v>19</v>
      </c>
      <c r="I244" s="229"/>
      <c r="J244" s="225"/>
      <c r="K244" s="225"/>
      <c r="L244" s="230"/>
      <c r="M244" s="231"/>
      <c r="N244" s="232"/>
      <c r="O244" s="232"/>
      <c r="P244" s="232"/>
      <c r="Q244" s="232"/>
      <c r="R244" s="232"/>
      <c r="S244" s="232"/>
      <c r="T244" s="23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4" t="s">
        <v>137</v>
      </c>
      <c r="AU244" s="234" t="s">
        <v>85</v>
      </c>
      <c r="AV244" s="13" t="s">
        <v>83</v>
      </c>
      <c r="AW244" s="13" t="s">
        <v>36</v>
      </c>
      <c r="AX244" s="13" t="s">
        <v>75</v>
      </c>
      <c r="AY244" s="234" t="s">
        <v>125</v>
      </c>
    </row>
    <row r="245" s="14" customFormat="1">
      <c r="A245" s="14"/>
      <c r="B245" s="235"/>
      <c r="C245" s="236"/>
      <c r="D245" s="226" t="s">
        <v>137</v>
      </c>
      <c r="E245" s="237" t="s">
        <v>19</v>
      </c>
      <c r="F245" s="238" t="s">
        <v>250</v>
      </c>
      <c r="G245" s="236"/>
      <c r="H245" s="239">
        <v>22.638000000000002</v>
      </c>
      <c r="I245" s="240"/>
      <c r="J245" s="236"/>
      <c r="K245" s="236"/>
      <c r="L245" s="241"/>
      <c r="M245" s="242"/>
      <c r="N245" s="243"/>
      <c r="O245" s="243"/>
      <c r="P245" s="243"/>
      <c r="Q245" s="243"/>
      <c r="R245" s="243"/>
      <c r="S245" s="243"/>
      <c r="T245" s="24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5" t="s">
        <v>137</v>
      </c>
      <c r="AU245" s="245" t="s">
        <v>85</v>
      </c>
      <c r="AV245" s="14" t="s">
        <v>85</v>
      </c>
      <c r="AW245" s="14" t="s">
        <v>36</v>
      </c>
      <c r="AX245" s="14" t="s">
        <v>75</v>
      </c>
      <c r="AY245" s="245" t="s">
        <v>125</v>
      </c>
    </row>
    <row r="246" s="13" customFormat="1">
      <c r="A246" s="13"/>
      <c r="B246" s="224"/>
      <c r="C246" s="225"/>
      <c r="D246" s="226" t="s">
        <v>137</v>
      </c>
      <c r="E246" s="227" t="s">
        <v>19</v>
      </c>
      <c r="F246" s="228" t="s">
        <v>240</v>
      </c>
      <c r="G246" s="225"/>
      <c r="H246" s="227" t="s">
        <v>19</v>
      </c>
      <c r="I246" s="229"/>
      <c r="J246" s="225"/>
      <c r="K246" s="225"/>
      <c r="L246" s="230"/>
      <c r="M246" s="231"/>
      <c r="N246" s="232"/>
      <c r="O246" s="232"/>
      <c r="P246" s="232"/>
      <c r="Q246" s="232"/>
      <c r="R246" s="232"/>
      <c r="S246" s="232"/>
      <c r="T246" s="23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4" t="s">
        <v>137</v>
      </c>
      <c r="AU246" s="234" t="s">
        <v>85</v>
      </c>
      <c r="AV246" s="13" t="s">
        <v>83</v>
      </c>
      <c r="AW246" s="13" t="s">
        <v>36</v>
      </c>
      <c r="AX246" s="13" t="s">
        <v>75</v>
      </c>
      <c r="AY246" s="234" t="s">
        <v>125</v>
      </c>
    </row>
    <row r="247" s="14" customFormat="1">
      <c r="A247" s="14"/>
      <c r="B247" s="235"/>
      <c r="C247" s="236"/>
      <c r="D247" s="226" t="s">
        <v>137</v>
      </c>
      <c r="E247" s="237" t="s">
        <v>19</v>
      </c>
      <c r="F247" s="238" t="s">
        <v>251</v>
      </c>
      <c r="G247" s="236"/>
      <c r="H247" s="239">
        <v>14.23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5" t="s">
        <v>137</v>
      </c>
      <c r="AU247" s="245" t="s">
        <v>85</v>
      </c>
      <c r="AV247" s="14" t="s">
        <v>85</v>
      </c>
      <c r="AW247" s="14" t="s">
        <v>36</v>
      </c>
      <c r="AX247" s="14" t="s">
        <v>75</v>
      </c>
      <c r="AY247" s="245" t="s">
        <v>125</v>
      </c>
    </row>
    <row r="248" s="13" customFormat="1">
      <c r="A248" s="13"/>
      <c r="B248" s="224"/>
      <c r="C248" s="225"/>
      <c r="D248" s="226" t="s">
        <v>137</v>
      </c>
      <c r="E248" s="227" t="s">
        <v>19</v>
      </c>
      <c r="F248" s="228" t="s">
        <v>246</v>
      </c>
      <c r="G248" s="225"/>
      <c r="H248" s="227" t="s">
        <v>19</v>
      </c>
      <c r="I248" s="229"/>
      <c r="J248" s="225"/>
      <c r="K248" s="225"/>
      <c r="L248" s="230"/>
      <c r="M248" s="231"/>
      <c r="N248" s="232"/>
      <c r="O248" s="232"/>
      <c r="P248" s="232"/>
      <c r="Q248" s="232"/>
      <c r="R248" s="232"/>
      <c r="S248" s="232"/>
      <c r="T248" s="23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4" t="s">
        <v>137</v>
      </c>
      <c r="AU248" s="234" t="s">
        <v>85</v>
      </c>
      <c r="AV248" s="13" t="s">
        <v>83</v>
      </c>
      <c r="AW248" s="13" t="s">
        <v>36</v>
      </c>
      <c r="AX248" s="13" t="s">
        <v>75</v>
      </c>
      <c r="AY248" s="234" t="s">
        <v>125</v>
      </c>
    </row>
    <row r="249" s="14" customFormat="1">
      <c r="A249" s="14"/>
      <c r="B249" s="235"/>
      <c r="C249" s="236"/>
      <c r="D249" s="226" t="s">
        <v>137</v>
      </c>
      <c r="E249" s="237" t="s">
        <v>19</v>
      </c>
      <c r="F249" s="238" t="s">
        <v>252</v>
      </c>
      <c r="G249" s="236"/>
      <c r="H249" s="239">
        <v>15.512000000000001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5" t="s">
        <v>137</v>
      </c>
      <c r="AU249" s="245" t="s">
        <v>85</v>
      </c>
      <c r="AV249" s="14" t="s">
        <v>85</v>
      </c>
      <c r="AW249" s="14" t="s">
        <v>36</v>
      </c>
      <c r="AX249" s="14" t="s">
        <v>75</v>
      </c>
      <c r="AY249" s="245" t="s">
        <v>125</v>
      </c>
    </row>
    <row r="250" s="15" customFormat="1">
      <c r="A250" s="15"/>
      <c r="B250" s="246"/>
      <c r="C250" s="247"/>
      <c r="D250" s="226" t="s">
        <v>137</v>
      </c>
      <c r="E250" s="248" t="s">
        <v>19</v>
      </c>
      <c r="F250" s="249" t="s">
        <v>144</v>
      </c>
      <c r="G250" s="247"/>
      <c r="H250" s="250">
        <v>106.29900000000001</v>
      </c>
      <c r="I250" s="251"/>
      <c r="J250" s="247"/>
      <c r="K250" s="247"/>
      <c r="L250" s="252"/>
      <c r="M250" s="253"/>
      <c r="N250" s="254"/>
      <c r="O250" s="254"/>
      <c r="P250" s="254"/>
      <c r="Q250" s="254"/>
      <c r="R250" s="254"/>
      <c r="S250" s="254"/>
      <c r="T250" s="25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56" t="s">
        <v>137</v>
      </c>
      <c r="AU250" s="256" t="s">
        <v>85</v>
      </c>
      <c r="AV250" s="15" t="s">
        <v>133</v>
      </c>
      <c r="AW250" s="15" t="s">
        <v>36</v>
      </c>
      <c r="AX250" s="15" t="s">
        <v>83</v>
      </c>
      <c r="AY250" s="256" t="s">
        <v>125</v>
      </c>
    </row>
    <row r="251" s="2" customFormat="1" ht="24.15" customHeight="1">
      <c r="A251" s="40"/>
      <c r="B251" s="41"/>
      <c r="C251" s="206" t="s">
        <v>266</v>
      </c>
      <c r="D251" s="206" t="s">
        <v>128</v>
      </c>
      <c r="E251" s="207" t="s">
        <v>615</v>
      </c>
      <c r="F251" s="208" t="s">
        <v>616</v>
      </c>
      <c r="G251" s="209" t="s">
        <v>131</v>
      </c>
      <c r="H251" s="210">
        <v>74.131</v>
      </c>
      <c r="I251" s="211"/>
      <c r="J251" s="212">
        <f>ROUND(I251*H251,2)</f>
        <v>0</v>
      </c>
      <c r="K251" s="208" t="s">
        <v>132</v>
      </c>
      <c r="L251" s="46"/>
      <c r="M251" s="213" t="s">
        <v>19</v>
      </c>
      <c r="N251" s="214" t="s">
        <v>46</v>
      </c>
      <c r="O251" s="86"/>
      <c r="P251" s="215">
        <f>O251*H251</f>
        <v>0</v>
      </c>
      <c r="Q251" s="215">
        <v>0.00022000000000000001</v>
      </c>
      <c r="R251" s="215">
        <f>Q251*H251</f>
        <v>0.016308820000000002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133</v>
      </c>
      <c r="AT251" s="217" t="s">
        <v>128</v>
      </c>
      <c r="AU251" s="217" t="s">
        <v>85</v>
      </c>
      <c r="AY251" s="19" t="s">
        <v>125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83</v>
      </c>
      <c r="BK251" s="218">
        <f>ROUND(I251*H251,2)</f>
        <v>0</v>
      </c>
      <c r="BL251" s="19" t="s">
        <v>133</v>
      </c>
      <c r="BM251" s="217" t="s">
        <v>617</v>
      </c>
    </row>
    <row r="252" s="2" customFormat="1">
      <c r="A252" s="40"/>
      <c r="B252" s="41"/>
      <c r="C252" s="42"/>
      <c r="D252" s="219" t="s">
        <v>135</v>
      </c>
      <c r="E252" s="42"/>
      <c r="F252" s="220" t="s">
        <v>618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135</v>
      </c>
      <c r="AU252" s="19" t="s">
        <v>85</v>
      </c>
    </row>
    <row r="253" s="2" customFormat="1" ht="37.8" customHeight="1">
      <c r="A253" s="40"/>
      <c r="B253" s="41"/>
      <c r="C253" s="206" t="s">
        <v>270</v>
      </c>
      <c r="D253" s="206" t="s">
        <v>128</v>
      </c>
      <c r="E253" s="207" t="s">
        <v>619</v>
      </c>
      <c r="F253" s="208" t="s">
        <v>620</v>
      </c>
      <c r="G253" s="209" t="s">
        <v>131</v>
      </c>
      <c r="H253" s="210">
        <v>74.131</v>
      </c>
      <c r="I253" s="211"/>
      <c r="J253" s="212">
        <f>ROUND(I253*H253,2)</f>
        <v>0</v>
      </c>
      <c r="K253" s="208" t="s">
        <v>132</v>
      </c>
      <c r="L253" s="46"/>
      <c r="M253" s="213" t="s">
        <v>19</v>
      </c>
      <c r="N253" s="214" t="s">
        <v>46</v>
      </c>
      <c r="O253" s="86"/>
      <c r="P253" s="215">
        <f>O253*H253</f>
        <v>0</v>
      </c>
      <c r="Q253" s="215">
        <v>0.0028500000000000001</v>
      </c>
      <c r="R253" s="215">
        <f>Q253*H253</f>
        <v>0.21127335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133</v>
      </c>
      <c r="AT253" s="217" t="s">
        <v>128</v>
      </c>
      <c r="AU253" s="217" t="s">
        <v>85</v>
      </c>
      <c r="AY253" s="19" t="s">
        <v>125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83</v>
      </c>
      <c r="BK253" s="218">
        <f>ROUND(I253*H253,2)</f>
        <v>0</v>
      </c>
      <c r="BL253" s="19" t="s">
        <v>133</v>
      </c>
      <c r="BM253" s="217" t="s">
        <v>621</v>
      </c>
    </row>
    <row r="254" s="2" customFormat="1">
      <c r="A254" s="40"/>
      <c r="B254" s="41"/>
      <c r="C254" s="42"/>
      <c r="D254" s="219" t="s">
        <v>135</v>
      </c>
      <c r="E254" s="42"/>
      <c r="F254" s="220" t="s">
        <v>622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135</v>
      </c>
      <c r="AU254" s="19" t="s">
        <v>85</v>
      </c>
    </row>
    <row r="255" s="13" customFormat="1">
      <c r="A255" s="13"/>
      <c r="B255" s="224"/>
      <c r="C255" s="225"/>
      <c r="D255" s="226" t="s">
        <v>137</v>
      </c>
      <c r="E255" s="227" t="s">
        <v>19</v>
      </c>
      <c r="F255" s="228" t="s">
        <v>138</v>
      </c>
      <c r="G255" s="225"/>
      <c r="H255" s="227" t="s">
        <v>19</v>
      </c>
      <c r="I255" s="229"/>
      <c r="J255" s="225"/>
      <c r="K255" s="225"/>
      <c r="L255" s="230"/>
      <c r="M255" s="231"/>
      <c r="N255" s="232"/>
      <c r="O255" s="232"/>
      <c r="P255" s="232"/>
      <c r="Q255" s="232"/>
      <c r="R255" s="232"/>
      <c r="S255" s="232"/>
      <c r="T255" s="23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4" t="s">
        <v>137</v>
      </c>
      <c r="AU255" s="234" t="s">
        <v>85</v>
      </c>
      <c r="AV255" s="13" t="s">
        <v>83</v>
      </c>
      <c r="AW255" s="13" t="s">
        <v>36</v>
      </c>
      <c r="AX255" s="13" t="s">
        <v>75</v>
      </c>
      <c r="AY255" s="234" t="s">
        <v>125</v>
      </c>
    </row>
    <row r="256" s="13" customFormat="1">
      <c r="A256" s="13"/>
      <c r="B256" s="224"/>
      <c r="C256" s="225"/>
      <c r="D256" s="226" t="s">
        <v>137</v>
      </c>
      <c r="E256" s="227" t="s">
        <v>19</v>
      </c>
      <c r="F256" s="228" t="s">
        <v>163</v>
      </c>
      <c r="G256" s="225"/>
      <c r="H256" s="227" t="s">
        <v>19</v>
      </c>
      <c r="I256" s="229"/>
      <c r="J256" s="225"/>
      <c r="K256" s="225"/>
      <c r="L256" s="230"/>
      <c r="M256" s="231"/>
      <c r="N256" s="232"/>
      <c r="O256" s="232"/>
      <c r="P256" s="232"/>
      <c r="Q256" s="232"/>
      <c r="R256" s="232"/>
      <c r="S256" s="232"/>
      <c r="T256" s="23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4" t="s">
        <v>137</v>
      </c>
      <c r="AU256" s="234" t="s">
        <v>85</v>
      </c>
      <c r="AV256" s="13" t="s">
        <v>83</v>
      </c>
      <c r="AW256" s="13" t="s">
        <v>36</v>
      </c>
      <c r="AX256" s="13" t="s">
        <v>75</v>
      </c>
      <c r="AY256" s="234" t="s">
        <v>125</v>
      </c>
    </row>
    <row r="257" s="13" customFormat="1">
      <c r="A257" s="13"/>
      <c r="B257" s="224"/>
      <c r="C257" s="225"/>
      <c r="D257" s="226" t="s">
        <v>137</v>
      </c>
      <c r="E257" s="227" t="s">
        <v>19</v>
      </c>
      <c r="F257" s="228" t="s">
        <v>240</v>
      </c>
      <c r="G257" s="225"/>
      <c r="H257" s="227" t="s">
        <v>19</v>
      </c>
      <c r="I257" s="229"/>
      <c r="J257" s="225"/>
      <c r="K257" s="225"/>
      <c r="L257" s="230"/>
      <c r="M257" s="231"/>
      <c r="N257" s="232"/>
      <c r="O257" s="232"/>
      <c r="P257" s="232"/>
      <c r="Q257" s="232"/>
      <c r="R257" s="232"/>
      <c r="S257" s="232"/>
      <c r="T257" s="23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4" t="s">
        <v>137</v>
      </c>
      <c r="AU257" s="234" t="s">
        <v>85</v>
      </c>
      <c r="AV257" s="13" t="s">
        <v>83</v>
      </c>
      <c r="AW257" s="13" t="s">
        <v>36</v>
      </c>
      <c r="AX257" s="13" t="s">
        <v>75</v>
      </c>
      <c r="AY257" s="234" t="s">
        <v>125</v>
      </c>
    </row>
    <row r="258" s="14" customFormat="1">
      <c r="A258" s="14"/>
      <c r="B258" s="235"/>
      <c r="C258" s="236"/>
      <c r="D258" s="226" t="s">
        <v>137</v>
      </c>
      <c r="E258" s="237" t="s">
        <v>19</v>
      </c>
      <c r="F258" s="238" t="s">
        <v>241</v>
      </c>
      <c r="G258" s="236"/>
      <c r="H258" s="239">
        <v>0.73899999999999999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5" t="s">
        <v>137</v>
      </c>
      <c r="AU258" s="245" t="s">
        <v>85</v>
      </c>
      <c r="AV258" s="14" t="s">
        <v>85</v>
      </c>
      <c r="AW258" s="14" t="s">
        <v>36</v>
      </c>
      <c r="AX258" s="14" t="s">
        <v>75</v>
      </c>
      <c r="AY258" s="245" t="s">
        <v>125</v>
      </c>
    </row>
    <row r="259" s="14" customFormat="1">
      <c r="A259" s="14"/>
      <c r="B259" s="235"/>
      <c r="C259" s="236"/>
      <c r="D259" s="226" t="s">
        <v>137</v>
      </c>
      <c r="E259" s="237" t="s">
        <v>19</v>
      </c>
      <c r="F259" s="238" t="s">
        <v>242</v>
      </c>
      <c r="G259" s="236"/>
      <c r="H259" s="239">
        <v>6.2080000000000002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5" t="s">
        <v>137</v>
      </c>
      <c r="AU259" s="245" t="s">
        <v>85</v>
      </c>
      <c r="AV259" s="14" t="s">
        <v>85</v>
      </c>
      <c r="AW259" s="14" t="s">
        <v>36</v>
      </c>
      <c r="AX259" s="14" t="s">
        <v>75</v>
      </c>
      <c r="AY259" s="245" t="s">
        <v>125</v>
      </c>
    </row>
    <row r="260" s="14" customFormat="1">
      <c r="A260" s="14"/>
      <c r="B260" s="235"/>
      <c r="C260" s="236"/>
      <c r="D260" s="226" t="s">
        <v>137</v>
      </c>
      <c r="E260" s="237" t="s">
        <v>19</v>
      </c>
      <c r="F260" s="238" t="s">
        <v>243</v>
      </c>
      <c r="G260" s="236"/>
      <c r="H260" s="239">
        <v>6.7199999999999998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5" t="s">
        <v>137</v>
      </c>
      <c r="AU260" s="245" t="s">
        <v>85</v>
      </c>
      <c r="AV260" s="14" t="s">
        <v>85</v>
      </c>
      <c r="AW260" s="14" t="s">
        <v>36</v>
      </c>
      <c r="AX260" s="14" t="s">
        <v>75</v>
      </c>
      <c r="AY260" s="245" t="s">
        <v>125</v>
      </c>
    </row>
    <row r="261" s="13" customFormat="1">
      <c r="A261" s="13"/>
      <c r="B261" s="224"/>
      <c r="C261" s="225"/>
      <c r="D261" s="226" t="s">
        <v>137</v>
      </c>
      <c r="E261" s="227" t="s">
        <v>19</v>
      </c>
      <c r="F261" s="228" t="s">
        <v>244</v>
      </c>
      <c r="G261" s="225"/>
      <c r="H261" s="227" t="s">
        <v>19</v>
      </c>
      <c r="I261" s="229"/>
      <c r="J261" s="225"/>
      <c r="K261" s="225"/>
      <c r="L261" s="230"/>
      <c r="M261" s="231"/>
      <c r="N261" s="232"/>
      <c r="O261" s="232"/>
      <c r="P261" s="232"/>
      <c r="Q261" s="232"/>
      <c r="R261" s="232"/>
      <c r="S261" s="232"/>
      <c r="T261" s="23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4" t="s">
        <v>137</v>
      </c>
      <c r="AU261" s="234" t="s">
        <v>85</v>
      </c>
      <c r="AV261" s="13" t="s">
        <v>83</v>
      </c>
      <c r="AW261" s="13" t="s">
        <v>36</v>
      </c>
      <c r="AX261" s="13" t="s">
        <v>75</v>
      </c>
      <c r="AY261" s="234" t="s">
        <v>125</v>
      </c>
    </row>
    <row r="262" s="14" customFormat="1">
      <c r="A262" s="14"/>
      <c r="B262" s="235"/>
      <c r="C262" s="236"/>
      <c r="D262" s="226" t="s">
        <v>137</v>
      </c>
      <c r="E262" s="237" t="s">
        <v>19</v>
      </c>
      <c r="F262" s="238" t="s">
        <v>245</v>
      </c>
      <c r="G262" s="236"/>
      <c r="H262" s="239">
        <v>22.175999999999998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5" t="s">
        <v>137</v>
      </c>
      <c r="AU262" s="245" t="s">
        <v>85</v>
      </c>
      <c r="AV262" s="14" t="s">
        <v>85</v>
      </c>
      <c r="AW262" s="14" t="s">
        <v>36</v>
      </c>
      <c r="AX262" s="14" t="s">
        <v>75</v>
      </c>
      <c r="AY262" s="245" t="s">
        <v>125</v>
      </c>
    </row>
    <row r="263" s="13" customFormat="1">
      <c r="A263" s="13"/>
      <c r="B263" s="224"/>
      <c r="C263" s="225"/>
      <c r="D263" s="226" t="s">
        <v>137</v>
      </c>
      <c r="E263" s="227" t="s">
        <v>19</v>
      </c>
      <c r="F263" s="228" t="s">
        <v>140</v>
      </c>
      <c r="G263" s="225"/>
      <c r="H263" s="227" t="s">
        <v>19</v>
      </c>
      <c r="I263" s="229"/>
      <c r="J263" s="225"/>
      <c r="K263" s="225"/>
      <c r="L263" s="230"/>
      <c r="M263" s="231"/>
      <c r="N263" s="232"/>
      <c r="O263" s="232"/>
      <c r="P263" s="232"/>
      <c r="Q263" s="232"/>
      <c r="R263" s="232"/>
      <c r="S263" s="232"/>
      <c r="T263" s="23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4" t="s">
        <v>137</v>
      </c>
      <c r="AU263" s="234" t="s">
        <v>85</v>
      </c>
      <c r="AV263" s="13" t="s">
        <v>83</v>
      </c>
      <c r="AW263" s="13" t="s">
        <v>36</v>
      </c>
      <c r="AX263" s="13" t="s">
        <v>75</v>
      </c>
      <c r="AY263" s="234" t="s">
        <v>125</v>
      </c>
    </row>
    <row r="264" s="13" customFormat="1">
      <c r="A264" s="13"/>
      <c r="B264" s="224"/>
      <c r="C264" s="225"/>
      <c r="D264" s="226" t="s">
        <v>137</v>
      </c>
      <c r="E264" s="227" t="s">
        <v>19</v>
      </c>
      <c r="F264" s="228" t="s">
        <v>161</v>
      </c>
      <c r="G264" s="225"/>
      <c r="H264" s="227" t="s">
        <v>19</v>
      </c>
      <c r="I264" s="229"/>
      <c r="J264" s="225"/>
      <c r="K264" s="225"/>
      <c r="L264" s="230"/>
      <c r="M264" s="231"/>
      <c r="N264" s="232"/>
      <c r="O264" s="232"/>
      <c r="P264" s="232"/>
      <c r="Q264" s="232"/>
      <c r="R264" s="232"/>
      <c r="S264" s="232"/>
      <c r="T264" s="23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4" t="s">
        <v>137</v>
      </c>
      <c r="AU264" s="234" t="s">
        <v>85</v>
      </c>
      <c r="AV264" s="13" t="s">
        <v>83</v>
      </c>
      <c r="AW264" s="13" t="s">
        <v>36</v>
      </c>
      <c r="AX264" s="13" t="s">
        <v>75</v>
      </c>
      <c r="AY264" s="234" t="s">
        <v>125</v>
      </c>
    </row>
    <row r="265" s="13" customFormat="1">
      <c r="A265" s="13"/>
      <c r="B265" s="224"/>
      <c r="C265" s="225"/>
      <c r="D265" s="226" t="s">
        <v>137</v>
      </c>
      <c r="E265" s="227" t="s">
        <v>19</v>
      </c>
      <c r="F265" s="228" t="s">
        <v>244</v>
      </c>
      <c r="G265" s="225"/>
      <c r="H265" s="227" t="s">
        <v>19</v>
      </c>
      <c r="I265" s="229"/>
      <c r="J265" s="225"/>
      <c r="K265" s="225"/>
      <c r="L265" s="230"/>
      <c r="M265" s="231"/>
      <c r="N265" s="232"/>
      <c r="O265" s="232"/>
      <c r="P265" s="232"/>
      <c r="Q265" s="232"/>
      <c r="R265" s="232"/>
      <c r="S265" s="232"/>
      <c r="T265" s="23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4" t="s">
        <v>137</v>
      </c>
      <c r="AU265" s="234" t="s">
        <v>85</v>
      </c>
      <c r="AV265" s="13" t="s">
        <v>83</v>
      </c>
      <c r="AW265" s="13" t="s">
        <v>36</v>
      </c>
      <c r="AX265" s="13" t="s">
        <v>75</v>
      </c>
      <c r="AY265" s="234" t="s">
        <v>125</v>
      </c>
    </row>
    <row r="266" s="14" customFormat="1">
      <c r="A266" s="14"/>
      <c r="B266" s="235"/>
      <c r="C266" s="236"/>
      <c r="D266" s="226" t="s">
        <v>137</v>
      </c>
      <c r="E266" s="237" t="s">
        <v>19</v>
      </c>
      <c r="F266" s="238" t="s">
        <v>248</v>
      </c>
      <c r="G266" s="236"/>
      <c r="H266" s="239">
        <v>0.64700000000000002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5" t="s">
        <v>137</v>
      </c>
      <c r="AU266" s="245" t="s">
        <v>85</v>
      </c>
      <c r="AV266" s="14" t="s">
        <v>85</v>
      </c>
      <c r="AW266" s="14" t="s">
        <v>36</v>
      </c>
      <c r="AX266" s="14" t="s">
        <v>75</v>
      </c>
      <c r="AY266" s="245" t="s">
        <v>125</v>
      </c>
    </row>
    <row r="267" s="13" customFormat="1">
      <c r="A267" s="13"/>
      <c r="B267" s="224"/>
      <c r="C267" s="225"/>
      <c r="D267" s="226" t="s">
        <v>137</v>
      </c>
      <c r="E267" s="227" t="s">
        <v>19</v>
      </c>
      <c r="F267" s="228" t="s">
        <v>240</v>
      </c>
      <c r="G267" s="225"/>
      <c r="H267" s="227" t="s">
        <v>19</v>
      </c>
      <c r="I267" s="229"/>
      <c r="J267" s="225"/>
      <c r="K267" s="225"/>
      <c r="L267" s="230"/>
      <c r="M267" s="231"/>
      <c r="N267" s="232"/>
      <c r="O267" s="232"/>
      <c r="P267" s="232"/>
      <c r="Q267" s="232"/>
      <c r="R267" s="232"/>
      <c r="S267" s="232"/>
      <c r="T267" s="23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4" t="s">
        <v>137</v>
      </c>
      <c r="AU267" s="234" t="s">
        <v>85</v>
      </c>
      <c r="AV267" s="13" t="s">
        <v>83</v>
      </c>
      <c r="AW267" s="13" t="s">
        <v>36</v>
      </c>
      <c r="AX267" s="13" t="s">
        <v>75</v>
      </c>
      <c r="AY267" s="234" t="s">
        <v>125</v>
      </c>
    </row>
    <row r="268" s="14" customFormat="1">
      <c r="A268" s="14"/>
      <c r="B268" s="235"/>
      <c r="C268" s="236"/>
      <c r="D268" s="226" t="s">
        <v>137</v>
      </c>
      <c r="E268" s="237" t="s">
        <v>19</v>
      </c>
      <c r="F268" s="238" t="s">
        <v>249</v>
      </c>
      <c r="G268" s="236"/>
      <c r="H268" s="239">
        <v>0.77300000000000002</v>
      </c>
      <c r="I268" s="240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5" t="s">
        <v>137</v>
      </c>
      <c r="AU268" s="245" t="s">
        <v>85</v>
      </c>
      <c r="AV268" s="14" t="s">
        <v>85</v>
      </c>
      <c r="AW268" s="14" t="s">
        <v>36</v>
      </c>
      <c r="AX268" s="14" t="s">
        <v>75</v>
      </c>
      <c r="AY268" s="245" t="s">
        <v>125</v>
      </c>
    </row>
    <row r="269" s="13" customFormat="1">
      <c r="A269" s="13"/>
      <c r="B269" s="224"/>
      <c r="C269" s="225"/>
      <c r="D269" s="226" t="s">
        <v>137</v>
      </c>
      <c r="E269" s="227" t="s">
        <v>19</v>
      </c>
      <c r="F269" s="228" t="s">
        <v>163</v>
      </c>
      <c r="G269" s="225"/>
      <c r="H269" s="227" t="s">
        <v>19</v>
      </c>
      <c r="I269" s="229"/>
      <c r="J269" s="225"/>
      <c r="K269" s="225"/>
      <c r="L269" s="230"/>
      <c r="M269" s="231"/>
      <c r="N269" s="232"/>
      <c r="O269" s="232"/>
      <c r="P269" s="232"/>
      <c r="Q269" s="232"/>
      <c r="R269" s="232"/>
      <c r="S269" s="232"/>
      <c r="T269" s="23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4" t="s">
        <v>137</v>
      </c>
      <c r="AU269" s="234" t="s">
        <v>85</v>
      </c>
      <c r="AV269" s="13" t="s">
        <v>83</v>
      </c>
      <c r="AW269" s="13" t="s">
        <v>36</v>
      </c>
      <c r="AX269" s="13" t="s">
        <v>75</v>
      </c>
      <c r="AY269" s="234" t="s">
        <v>125</v>
      </c>
    </row>
    <row r="270" s="13" customFormat="1">
      <c r="A270" s="13"/>
      <c r="B270" s="224"/>
      <c r="C270" s="225"/>
      <c r="D270" s="226" t="s">
        <v>137</v>
      </c>
      <c r="E270" s="227" t="s">
        <v>19</v>
      </c>
      <c r="F270" s="228" t="s">
        <v>244</v>
      </c>
      <c r="G270" s="225"/>
      <c r="H270" s="227" t="s">
        <v>19</v>
      </c>
      <c r="I270" s="229"/>
      <c r="J270" s="225"/>
      <c r="K270" s="225"/>
      <c r="L270" s="230"/>
      <c r="M270" s="231"/>
      <c r="N270" s="232"/>
      <c r="O270" s="232"/>
      <c r="P270" s="232"/>
      <c r="Q270" s="232"/>
      <c r="R270" s="232"/>
      <c r="S270" s="232"/>
      <c r="T270" s="23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4" t="s">
        <v>137</v>
      </c>
      <c r="AU270" s="234" t="s">
        <v>85</v>
      </c>
      <c r="AV270" s="13" t="s">
        <v>83</v>
      </c>
      <c r="AW270" s="13" t="s">
        <v>36</v>
      </c>
      <c r="AX270" s="13" t="s">
        <v>75</v>
      </c>
      <c r="AY270" s="234" t="s">
        <v>125</v>
      </c>
    </row>
    <row r="271" s="14" customFormat="1">
      <c r="A271" s="14"/>
      <c r="B271" s="235"/>
      <c r="C271" s="236"/>
      <c r="D271" s="226" t="s">
        <v>137</v>
      </c>
      <c r="E271" s="237" t="s">
        <v>19</v>
      </c>
      <c r="F271" s="238" t="s">
        <v>250</v>
      </c>
      <c r="G271" s="236"/>
      <c r="H271" s="239">
        <v>22.638000000000002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5" t="s">
        <v>137</v>
      </c>
      <c r="AU271" s="245" t="s">
        <v>85</v>
      </c>
      <c r="AV271" s="14" t="s">
        <v>85</v>
      </c>
      <c r="AW271" s="14" t="s">
        <v>36</v>
      </c>
      <c r="AX271" s="14" t="s">
        <v>75</v>
      </c>
      <c r="AY271" s="245" t="s">
        <v>125</v>
      </c>
    </row>
    <row r="272" s="13" customFormat="1">
      <c r="A272" s="13"/>
      <c r="B272" s="224"/>
      <c r="C272" s="225"/>
      <c r="D272" s="226" t="s">
        <v>137</v>
      </c>
      <c r="E272" s="227" t="s">
        <v>19</v>
      </c>
      <c r="F272" s="228" t="s">
        <v>240</v>
      </c>
      <c r="G272" s="225"/>
      <c r="H272" s="227" t="s">
        <v>19</v>
      </c>
      <c r="I272" s="229"/>
      <c r="J272" s="225"/>
      <c r="K272" s="225"/>
      <c r="L272" s="230"/>
      <c r="M272" s="231"/>
      <c r="N272" s="232"/>
      <c r="O272" s="232"/>
      <c r="P272" s="232"/>
      <c r="Q272" s="232"/>
      <c r="R272" s="232"/>
      <c r="S272" s="232"/>
      <c r="T272" s="23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4" t="s">
        <v>137</v>
      </c>
      <c r="AU272" s="234" t="s">
        <v>85</v>
      </c>
      <c r="AV272" s="13" t="s">
        <v>83</v>
      </c>
      <c r="AW272" s="13" t="s">
        <v>36</v>
      </c>
      <c r="AX272" s="13" t="s">
        <v>75</v>
      </c>
      <c r="AY272" s="234" t="s">
        <v>125</v>
      </c>
    </row>
    <row r="273" s="14" customFormat="1">
      <c r="A273" s="14"/>
      <c r="B273" s="235"/>
      <c r="C273" s="236"/>
      <c r="D273" s="226" t="s">
        <v>137</v>
      </c>
      <c r="E273" s="237" t="s">
        <v>19</v>
      </c>
      <c r="F273" s="238" t="s">
        <v>251</v>
      </c>
      <c r="G273" s="236"/>
      <c r="H273" s="239">
        <v>14.23</v>
      </c>
      <c r="I273" s="240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5" t="s">
        <v>137</v>
      </c>
      <c r="AU273" s="245" t="s">
        <v>85</v>
      </c>
      <c r="AV273" s="14" t="s">
        <v>85</v>
      </c>
      <c r="AW273" s="14" t="s">
        <v>36</v>
      </c>
      <c r="AX273" s="14" t="s">
        <v>75</v>
      </c>
      <c r="AY273" s="245" t="s">
        <v>125</v>
      </c>
    </row>
    <row r="274" s="15" customFormat="1">
      <c r="A274" s="15"/>
      <c r="B274" s="246"/>
      <c r="C274" s="247"/>
      <c r="D274" s="226" t="s">
        <v>137</v>
      </c>
      <c r="E274" s="248" t="s">
        <v>19</v>
      </c>
      <c r="F274" s="249" t="s">
        <v>144</v>
      </c>
      <c r="G274" s="247"/>
      <c r="H274" s="250">
        <v>74.131</v>
      </c>
      <c r="I274" s="251"/>
      <c r="J274" s="247"/>
      <c r="K274" s="247"/>
      <c r="L274" s="252"/>
      <c r="M274" s="253"/>
      <c r="N274" s="254"/>
      <c r="O274" s="254"/>
      <c r="P274" s="254"/>
      <c r="Q274" s="254"/>
      <c r="R274" s="254"/>
      <c r="S274" s="254"/>
      <c r="T274" s="25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56" t="s">
        <v>137</v>
      </c>
      <c r="AU274" s="256" t="s">
        <v>85</v>
      </c>
      <c r="AV274" s="15" t="s">
        <v>133</v>
      </c>
      <c r="AW274" s="15" t="s">
        <v>36</v>
      </c>
      <c r="AX274" s="15" t="s">
        <v>83</v>
      </c>
      <c r="AY274" s="256" t="s">
        <v>125</v>
      </c>
    </row>
    <row r="275" s="2" customFormat="1" ht="37.8" customHeight="1">
      <c r="A275" s="40"/>
      <c r="B275" s="41"/>
      <c r="C275" s="206" t="s">
        <v>275</v>
      </c>
      <c r="D275" s="206" t="s">
        <v>128</v>
      </c>
      <c r="E275" s="207" t="s">
        <v>623</v>
      </c>
      <c r="F275" s="208" t="s">
        <v>624</v>
      </c>
      <c r="G275" s="209" t="s">
        <v>131</v>
      </c>
      <c r="H275" s="210">
        <v>4.2080000000000002</v>
      </c>
      <c r="I275" s="211"/>
      <c r="J275" s="212">
        <f>ROUND(I275*H275,2)</f>
        <v>0</v>
      </c>
      <c r="K275" s="208" t="s">
        <v>132</v>
      </c>
      <c r="L275" s="46"/>
      <c r="M275" s="213" t="s">
        <v>19</v>
      </c>
      <c r="N275" s="214" t="s">
        <v>46</v>
      </c>
      <c r="O275" s="86"/>
      <c r="P275" s="215">
        <f>O275*H275</f>
        <v>0</v>
      </c>
      <c r="Q275" s="215">
        <v>0.0073499999999999998</v>
      </c>
      <c r="R275" s="215">
        <f>Q275*H275</f>
        <v>0.030928799999999999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133</v>
      </c>
      <c r="AT275" s="217" t="s">
        <v>128</v>
      </c>
      <c r="AU275" s="217" t="s">
        <v>85</v>
      </c>
      <c r="AY275" s="19" t="s">
        <v>125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83</v>
      </c>
      <c r="BK275" s="218">
        <f>ROUND(I275*H275,2)</f>
        <v>0</v>
      </c>
      <c r="BL275" s="19" t="s">
        <v>133</v>
      </c>
      <c r="BM275" s="217" t="s">
        <v>625</v>
      </c>
    </row>
    <row r="276" s="2" customFormat="1">
      <c r="A276" s="40"/>
      <c r="B276" s="41"/>
      <c r="C276" s="42"/>
      <c r="D276" s="219" t="s">
        <v>135</v>
      </c>
      <c r="E276" s="42"/>
      <c r="F276" s="220" t="s">
        <v>626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135</v>
      </c>
      <c r="AU276" s="19" t="s">
        <v>85</v>
      </c>
    </row>
    <row r="277" s="2" customFormat="1" ht="37.8" customHeight="1">
      <c r="A277" s="40"/>
      <c r="B277" s="41"/>
      <c r="C277" s="206" t="s">
        <v>282</v>
      </c>
      <c r="D277" s="206" t="s">
        <v>128</v>
      </c>
      <c r="E277" s="207" t="s">
        <v>627</v>
      </c>
      <c r="F277" s="208" t="s">
        <v>628</v>
      </c>
      <c r="G277" s="209" t="s">
        <v>131</v>
      </c>
      <c r="H277" s="210">
        <v>4.2080000000000002</v>
      </c>
      <c r="I277" s="211"/>
      <c r="J277" s="212">
        <f>ROUND(I277*H277,2)</f>
        <v>0</v>
      </c>
      <c r="K277" s="208" t="s">
        <v>132</v>
      </c>
      <c r="L277" s="46"/>
      <c r="M277" s="213" t="s">
        <v>19</v>
      </c>
      <c r="N277" s="214" t="s">
        <v>46</v>
      </c>
      <c r="O277" s="86"/>
      <c r="P277" s="215">
        <f>O277*H277</f>
        <v>0</v>
      </c>
      <c r="Q277" s="215">
        <v>0.020480000000000002</v>
      </c>
      <c r="R277" s="215">
        <f>Q277*H277</f>
        <v>0.086179840000000008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133</v>
      </c>
      <c r="AT277" s="217" t="s">
        <v>128</v>
      </c>
      <c r="AU277" s="217" t="s">
        <v>85</v>
      </c>
      <c r="AY277" s="19" t="s">
        <v>125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83</v>
      </c>
      <c r="BK277" s="218">
        <f>ROUND(I277*H277,2)</f>
        <v>0</v>
      </c>
      <c r="BL277" s="19" t="s">
        <v>133</v>
      </c>
      <c r="BM277" s="217" t="s">
        <v>629</v>
      </c>
    </row>
    <row r="278" s="2" customFormat="1">
      <c r="A278" s="40"/>
      <c r="B278" s="41"/>
      <c r="C278" s="42"/>
      <c r="D278" s="219" t="s">
        <v>135</v>
      </c>
      <c r="E278" s="42"/>
      <c r="F278" s="220" t="s">
        <v>630</v>
      </c>
      <c r="G278" s="42"/>
      <c r="H278" s="42"/>
      <c r="I278" s="221"/>
      <c r="J278" s="42"/>
      <c r="K278" s="42"/>
      <c r="L278" s="46"/>
      <c r="M278" s="222"/>
      <c r="N278" s="22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135</v>
      </c>
      <c r="AU278" s="19" t="s">
        <v>85</v>
      </c>
    </row>
    <row r="279" s="13" customFormat="1">
      <c r="A279" s="13"/>
      <c r="B279" s="224"/>
      <c r="C279" s="225"/>
      <c r="D279" s="226" t="s">
        <v>137</v>
      </c>
      <c r="E279" s="227" t="s">
        <v>19</v>
      </c>
      <c r="F279" s="228" t="s">
        <v>583</v>
      </c>
      <c r="G279" s="225"/>
      <c r="H279" s="227" t="s">
        <v>19</v>
      </c>
      <c r="I279" s="229"/>
      <c r="J279" s="225"/>
      <c r="K279" s="225"/>
      <c r="L279" s="230"/>
      <c r="M279" s="231"/>
      <c r="N279" s="232"/>
      <c r="O279" s="232"/>
      <c r="P279" s="232"/>
      <c r="Q279" s="232"/>
      <c r="R279" s="232"/>
      <c r="S279" s="232"/>
      <c r="T279" s="23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4" t="s">
        <v>137</v>
      </c>
      <c r="AU279" s="234" t="s">
        <v>85</v>
      </c>
      <c r="AV279" s="13" t="s">
        <v>83</v>
      </c>
      <c r="AW279" s="13" t="s">
        <v>36</v>
      </c>
      <c r="AX279" s="13" t="s">
        <v>75</v>
      </c>
      <c r="AY279" s="234" t="s">
        <v>125</v>
      </c>
    </row>
    <row r="280" s="14" customFormat="1">
      <c r="A280" s="14"/>
      <c r="B280" s="235"/>
      <c r="C280" s="236"/>
      <c r="D280" s="226" t="s">
        <v>137</v>
      </c>
      <c r="E280" s="237" t="s">
        <v>19</v>
      </c>
      <c r="F280" s="238" t="s">
        <v>631</v>
      </c>
      <c r="G280" s="236"/>
      <c r="H280" s="239">
        <v>4.2080000000000002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5" t="s">
        <v>137</v>
      </c>
      <c r="AU280" s="245" t="s">
        <v>85</v>
      </c>
      <c r="AV280" s="14" t="s">
        <v>85</v>
      </c>
      <c r="AW280" s="14" t="s">
        <v>36</v>
      </c>
      <c r="AX280" s="14" t="s">
        <v>83</v>
      </c>
      <c r="AY280" s="245" t="s">
        <v>125</v>
      </c>
    </row>
    <row r="281" s="2" customFormat="1" ht="55.5" customHeight="1">
      <c r="A281" s="40"/>
      <c r="B281" s="41"/>
      <c r="C281" s="206" t="s">
        <v>290</v>
      </c>
      <c r="D281" s="206" t="s">
        <v>128</v>
      </c>
      <c r="E281" s="207" t="s">
        <v>632</v>
      </c>
      <c r="F281" s="208" t="s">
        <v>633</v>
      </c>
      <c r="G281" s="209" t="s">
        <v>131</v>
      </c>
      <c r="H281" s="210">
        <v>4.2080000000000002</v>
      </c>
      <c r="I281" s="211"/>
      <c r="J281" s="212">
        <f>ROUND(I281*H281,2)</f>
        <v>0</v>
      </c>
      <c r="K281" s="208" t="s">
        <v>132</v>
      </c>
      <c r="L281" s="46"/>
      <c r="M281" s="213" t="s">
        <v>19</v>
      </c>
      <c r="N281" s="214" t="s">
        <v>46</v>
      </c>
      <c r="O281" s="86"/>
      <c r="P281" s="215">
        <f>O281*H281</f>
        <v>0</v>
      </c>
      <c r="Q281" s="215">
        <v>0.0079000000000000008</v>
      </c>
      <c r="R281" s="215">
        <f>Q281*H281</f>
        <v>0.033243200000000007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133</v>
      </c>
      <c r="AT281" s="217" t="s">
        <v>128</v>
      </c>
      <c r="AU281" s="217" t="s">
        <v>85</v>
      </c>
      <c r="AY281" s="19" t="s">
        <v>125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83</v>
      </c>
      <c r="BK281" s="218">
        <f>ROUND(I281*H281,2)</f>
        <v>0</v>
      </c>
      <c r="BL281" s="19" t="s">
        <v>133</v>
      </c>
      <c r="BM281" s="217" t="s">
        <v>634</v>
      </c>
    </row>
    <row r="282" s="2" customFormat="1">
      <c r="A282" s="40"/>
      <c r="B282" s="41"/>
      <c r="C282" s="42"/>
      <c r="D282" s="219" t="s">
        <v>135</v>
      </c>
      <c r="E282" s="42"/>
      <c r="F282" s="220" t="s">
        <v>635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135</v>
      </c>
      <c r="AU282" s="19" t="s">
        <v>85</v>
      </c>
    </row>
    <row r="283" s="2" customFormat="1" ht="24.15" customHeight="1">
      <c r="A283" s="40"/>
      <c r="B283" s="41"/>
      <c r="C283" s="206" t="s">
        <v>7</v>
      </c>
      <c r="D283" s="206" t="s">
        <v>128</v>
      </c>
      <c r="E283" s="207" t="s">
        <v>262</v>
      </c>
      <c r="F283" s="208" t="s">
        <v>263</v>
      </c>
      <c r="G283" s="209" t="s">
        <v>131</v>
      </c>
      <c r="H283" s="210">
        <v>5.6100000000000003</v>
      </c>
      <c r="I283" s="211"/>
      <c r="J283" s="212">
        <f>ROUND(I283*H283,2)</f>
        <v>0</v>
      </c>
      <c r="K283" s="208" t="s">
        <v>132</v>
      </c>
      <c r="L283" s="46"/>
      <c r="M283" s="213" t="s">
        <v>19</v>
      </c>
      <c r="N283" s="214" t="s">
        <v>46</v>
      </c>
      <c r="O283" s="86"/>
      <c r="P283" s="215">
        <f>O283*H283</f>
        <v>0</v>
      </c>
      <c r="Q283" s="215">
        <v>0.00025999999999999998</v>
      </c>
      <c r="R283" s="215">
        <f>Q283*H283</f>
        <v>0.0014586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133</v>
      </c>
      <c r="AT283" s="217" t="s">
        <v>128</v>
      </c>
      <c r="AU283" s="217" t="s">
        <v>85</v>
      </c>
      <c r="AY283" s="19" t="s">
        <v>125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83</v>
      </c>
      <c r="BK283" s="218">
        <f>ROUND(I283*H283,2)</f>
        <v>0</v>
      </c>
      <c r="BL283" s="19" t="s">
        <v>133</v>
      </c>
      <c r="BM283" s="217" t="s">
        <v>636</v>
      </c>
    </row>
    <row r="284" s="2" customFormat="1">
      <c r="A284" s="40"/>
      <c r="B284" s="41"/>
      <c r="C284" s="42"/>
      <c r="D284" s="219" t="s">
        <v>135</v>
      </c>
      <c r="E284" s="42"/>
      <c r="F284" s="220" t="s">
        <v>265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135</v>
      </c>
      <c r="AU284" s="19" t="s">
        <v>85</v>
      </c>
    </row>
    <row r="285" s="2" customFormat="1" ht="78" customHeight="1">
      <c r="A285" s="40"/>
      <c r="B285" s="41"/>
      <c r="C285" s="206" t="s">
        <v>314</v>
      </c>
      <c r="D285" s="206" t="s">
        <v>128</v>
      </c>
      <c r="E285" s="207" t="s">
        <v>637</v>
      </c>
      <c r="F285" s="208" t="s">
        <v>638</v>
      </c>
      <c r="G285" s="209" t="s">
        <v>131</v>
      </c>
      <c r="H285" s="210">
        <v>5.6100000000000003</v>
      </c>
      <c r="I285" s="211"/>
      <c r="J285" s="212">
        <f>ROUND(I285*H285,2)</f>
        <v>0</v>
      </c>
      <c r="K285" s="208" t="s">
        <v>132</v>
      </c>
      <c r="L285" s="46"/>
      <c r="M285" s="213" t="s">
        <v>19</v>
      </c>
      <c r="N285" s="214" t="s">
        <v>46</v>
      </c>
      <c r="O285" s="86"/>
      <c r="P285" s="215">
        <f>O285*H285</f>
        <v>0</v>
      </c>
      <c r="Q285" s="215">
        <v>0.011900000000000001</v>
      </c>
      <c r="R285" s="215">
        <f>Q285*H285</f>
        <v>0.066759000000000013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133</v>
      </c>
      <c r="AT285" s="217" t="s">
        <v>128</v>
      </c>
      <c r="AU285" s="217" t="s">
        <v>85</v>
      </c>
      <c r="AY285" s="19" t="s">
        <v>125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83</v>
      </c>
      <c r="BK285" s="218">
        <f>ROUND(I285*H285,2)</f>
        <v>0</v>
      </c>
      <c r="BL285" s="19" t="s">
        <v>133</v>
      </c>
      <c r="BM285" s="217" t="s">
        <v>639</v>
      </c>
    </row>
    <row r="286" s="2" customFormat="1">
      <c r="A286" s="40"/>
      <c r="B286" s="41"/>
      <c r="C286" s="42"/>
      <c r="D286" s="219" t="s">
        <v>135</v>
      </c>
      <c r="E286" s="42"/>
      <c r="F286" s="220" t="s">
        <v>640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135</v>
      </c>
      <c r="AU286" s="19" t="s">
        <v>85</v>
      </c>
    </row>
    <row r="287" s="13" customFormat="1">
      <c r="A287" s="13"/>
      <c r="B287" s="224"/>
      <c r="C287" s="225"/>
      <c r="D287" s="226" t="s">
        <v>137</v>
      </c>
      <c r="E287" s="227" t="s">
        <v>19</v>
      </c>
      <c r="F287" s="228" t="s">
        <v>138</v>
      </c>
      <c r="G287" s="225"/>
      <c r="H287" s="227" t="s">
        <v>19</v>
      </c>
      <c r="I287" s="229"/>
      <c r="J287" s="225"/>
      <c r="K287" s="225"/>
      <c r="L287" s="230"/>
      <c r="M287" s="231"/>
      <c r="N287" s="232"/>
      <c r="O287" s="232"/>
      <c r="P287" s="232"/>
      <c r="Q287" s="232"/>
      <c r="R287" s="232"/>
      <c r="S287" s="232"/>
      <c r="T287" s="23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4" t="s">
        <v>137</v>
      </c>
      <c r="AU287" s="234" t="s">
        <v>85</v>
      </c>
      <c r="AV287" s="13" t="s">
        <v>83</v>
      </c>
      <c r="AW287" s="13" t="s">
        <v>36</v>
      </c>
      <c r="AX287" s="13" t="s">
        <v>75</v>
      </c>
      <c r="AY287" s="234" t="s">
        <v>125</v>
      </c>
    </row>
    <row r="288" s="13" customFormat="1">
      <c r="A288" s="13"/>
      <c r="B288" s="224"/>
      <c r="C288" s="225"/>
      <c r="D288" s="226" t="s">
        <v>137</v>
      </c>
      <c r="E288" s="227" t="s">
        <v>19</v>
      </c>
      <c r="F288" s="228" t="s">
        <v>280</v>
      </c>
      <c r="G288" s="225"/>
      <c r="H288" s="227" t="s">
        <v>19</v>
      </c>
      <c r="I288" s="229"/>
      <c r="J288" s="225"/>
      <c r="K288" s="225"/>
      <c r="L288" s="230"/>
      <c r="M288" s="231"/>
      <c r="N288" s="232"/>
      <c r="O288" s="232"/>
      <c r="P288" s="232"/>
      <c r="Q288" s="232"/>
      <c r="R288" s="232"/>
      <c r="S288" s="232"/>
      <c r="T288" s="23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4" t="s">
        <v>137</v>
      </c>
      <c r="AU288" s="234" t="s">
        <v>85</v>
      </c>
      <c r="AV288" s="13" t="s">
        <v>83</v>
      </c>
      <c r="AW288" s="13" t="s">
        <v>36</v>
      </c>
      <c r="AX288" s="13" t="s">
        <v>75</v>
      </c>
      <c r="AY288" s="234" t="s">
        <v>125</v>
      </c>
    </row>
    <row r="289" s="14" customFormat="1">
      <c r="A289" s="14"/>
      <c r="B289" s="235"/>
      <c r="C289" s="236"/>
      <c r="D289" s="226" t="s">
        <v>137</v>
      </c>
      <c r="E289" s="237" t="s">
        <v>19</v>
      </c>
      <c r="F289" s="238" t="s">
        <v>281</v>
      </c>
      <c r="G289" s="236"/>
      <c r="H289" s="239">
        <v>5.6100000000000003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5" t="s">
        <v>137</v>
      </c>
      <c r="AU289" s="245" t="s">
        <v>85</v>
      </c>
      <c r="AV289" s="14" t="s">
        <v>85</v>
      </c>
      <c r="AW289" s="14" t="s">
        <v>36</v>
      </c>
      <c r="AX289" s="14" t="s">
        <v>83</v>
      </c>
      <c r="AY289" s="245" t="s">
        <v>125</v>
      </c>
    </row>
    <row r="290" s="2" customFormat="1" ht="24.15" customHeight="1">
      <c r="A290" s="40"/>
      <c r="B290" s="41"/>
      <c r="C290" s="257" t="s">
        <v>323</v>
      </c>
      <c r="D290" s="257" t="s">
        <v>200</v>
      </c>
      <c r="E290" s="258" t="s">
        <v>641</v>
      </c>
      <c r="F290" s="259" t="s">
        <v>642</v>
      </c>
      <c r="G290" s="260" t="s">
        <v>131</v>
      </c>
      <c r="H290" s="261">
        <v>5.891</v>
      </c>
      <c r="I290" s="262"/>
      <c r="J290" s="263">
        <f>ROUND(I290*H290,2)</f>
        <v>0</v>
      </c>
      <c r="K290" s="259" t="s">
        <v>132</v>
      </c>
      <c r="L290" s="264"/>
      <c r="M290" s="265" t="s">
        <v>19</v>
      </c>
      <c r="N290" s="266" t="s">
        <v>46</v>
      </c>
      <c r="O290" s="86"/>
      <c r="P290" s="215">
        <f>O290*H290</f>
        <v>0</v>
      </c>
      <c r="Q290" s="215">
        <v>0.036999999999999998</v>
      </c>
      <c r="R290" s="215">
        <f>Q290*H290</f>
        <v>0.21796699999999999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199</v>
      </c>
      <c r="AT290" s="217" t="s">
        <v>200</v>
      </c>
      <c r="AU290" s="217" t="s">
        <v>85</v>
      </c>
      <c r="AY290" s="19" t="s">
        <v>125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83</v>
      </c>
      <c r="BK290" s="218">
        <f>ROUND(I290*H290,2)</f>
        <v>0</v>
      </c>
      <c r="BL290" s="19" t="s">
        <v>133</v>
      </c>
      <c r="BM290" s="217" t="s">
        <v>643</v>
      </c>
    </row>
    <row r="291" s="14" customFormat="1">
      <c r="A291" s="14"/>
      <c r="B291" s="235"/>
      <c r="C291" s="236"/>
      <c r="D291" s="226" t="s">
        <v>137</v>
      </c>
      <c r="E291" s="236"/>
      <c r="F291" s="238" t="s">
        <v>644</v>
      </c>
      <c r="G291" s="236"/>
      <c r="H291" s="239">
        <v>5.891</v>
      </c>
      <c r="I291" s="240"/>
      <c r="J291" s="236"/>
      <c r="K291" s="236"/>
      <c r="L291" s="241"/>
      <c r="M291" s="242"/>
      <c r="N291" s="243"/>
      <c r="O291" s="243"/>
      <c r="P291" s="243"/>
      <c r="Q291" s="243"/>
      <c r="R291" s="243"/>
      <c r="S291" s="243"/>
      <c r="T291" s="24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5" t="s">
        <v>137</v>
      </c>
      <c r="AU291" s="245" t="s">
        <v>85</v>
      </c>
      <c r="AV291" s="14" t="s">
        <v>85</v>
      </c>
      <c r="AW291" s="14" t="s">
        <v>4</v>
      </c>
      <c r="AX291" s="14" t="s">
        <v>83</v>
      </c>
      <c r="AY291" s="245" t="s">
        <v>125</v>
      </c>
    </row>
    <row r="292" s="2" customFormat="1" ht="24.15" customHeight="1">
      <c r="A292" s="40"/>
      <c r="B292" s="41"/>
      <c r="C292" s="206" t="s">
        <v>328</v>
      </c>
      <c r="D292" s="206" t="s">
        <v>128</v>
      </c>
      <c r="E292" s="207" t="s">
        <v>271</v>
      </c>
      <c r="F292" s="208" t="s">
        <v>272</v>
      </c>
      <c r="G292" s="209" t="s">
        <v>131</v>
      </c>
      <c r="H292" s="210">
        <v>5.6100000000000003</v>
      </c>
      <c r="I292" s="211"/>
      <c r="J292" s="212">
        <f>ROUND(I292*H292,2)</f>
        <v>0</v>
      </c>
      <c r="K292" s="208" t="s">
        <v>132</v>
      </c>
      <c r="L292" s="46"/>
      <c r="M292" s="213" t="s">
        <v>19</v>
      </c>
      <c r="N292" s="214" t="s">
        <v>46</v>
      </c>
      <c r="O292" s="86"/>
      <c r="P292" s="215">
        <f>O292*H292</f>
        <v>0</v>
      </c>
      <c r="Q292" s="215">
        <v>0.00022000000000000001</v>
      </c>
      <c r="R292" s="215">
        <f>Q292*H292</f>
        <v>0.0012342000000000002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133</v>
      </c>
      <c r="AT292" s="217" t="s">
        <v>128</v>
      </c>
      <c r="AU292" s="217" t="s">
        <v>85</v>
      </c>
      <c r="AY292" s="19" t="s">
        <v>125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83</v>
      </c>
      <c r="BK292" s="218">
        <f>ROUND(I292*H292,2)</f>
        <v>0</v>
      </c>
      <c r="BL292" s="19" t="s">
        <v>133</v>
      </c>
      <c r="BM292" s="217" t="s">
        <v>645</v>
      </c>
    </row>
    <row r="293" s="2" customFormat="1">
      <c r="A293" s="40"/>
      <c r="B293" s="41"/>
      <c r="C293" s="42"/>
      <c r="D293" s="219" t="s">
        <v>135</v>
      </c>
      <c r="E293" s="42"/>
      <c r="F293" s="220" t="s">
        <v>274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135</v>
      </c>
      <c r="AU293" s="19" t="s">
        <v>85</v>
      </c>
    </row>
    <row r="294" s="2" customFormat="1" ht="37.8" customHeight="1">
      <c r="A294" s="40"/>
      <c r="B294" s="41"/>
      <c r="C294" s="206" t="s">
        <v>333</v>
      </c>
      <c r="D294" s="206" t="s">
        <v>128</v>
      </c>
      <c r="E294" s="207" t="s">
        <v>646</v>
      </c>
      <c r="F294" s="208" t="s">
        <v>647</v>
      </c>
      <c r="G294" s="209" t="s">
        <v>131</v>
      </c>
      <c r="H294" s="210">
        <v>5.6100000000000003</v>
      </c>
      <c r="I294" s="211"/>
      <c r="J294" s="212">
        <f>ROUND(I294*H294,2)</f>
        <v>0</v>
      </c>
      <c r="K294" s="208" t="s">
        <v>132</v>
      </c>
      <c r="L294" s="46"/>
      <c r="M294" s="213" t="s">
        <v>19</v>
      </c>
      <c r="N294" s="214" t="s">
        <v>46</v>
      </c>
      <c r="O294" s="86"/>
      <c r="P294" s="215">
        <f>O294*H294</f>
        <v>0</v>
      </c>
      <c r="Q294" s="215">
        <v>0.0028500000000000001</v>
      </c>
      <c r="R294" s="215">
        <f>Q294*H294</f>
        <v>0.015988500000000003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133</v>
      </c>
      <c r="AT294" s="217" t="s">
        <v>128</v>
      </c>
      <c r="AU294" s="217" t="s">
        <v>85</v>
      </c>
      <c r="AY294" s="19" t="s">
        <v>125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83</v>
      </c>
      <c r="BK294" s="218">
        <f>ROUND(I294*H294,2)</f>
        <v>0</v>
      </c>
      <c r="BL294" s="19" t="s">
        <v>133</v>
      </c>
      <c r="BM294" s="217" t="s">
        <v>648</v>
      </c>
    </row>
    <row r="295" s="2" customFormat="1">
      <c r="A295" s="40"/>
      <c r="B295" s="41"/>
      <c r="C295" s="42"/>
      <c r="D295" s="219" t="s">
        <v>135</v>
      </c>
      <c r="E295" s="42"/>
      <c r="F295" s="220" t="s">
        <v>649</v>
      </c>
      <c r="G295" s="42"/>
      <c r="H295" s="42"/>
      <c r="I295" s="221"/>
      <c r="J295" s="42"/>
      <c r="K295" s="42"/>
      <c r="L295" s="46"/>
      <c r="M295" s="222"/>
      <c r="N295" s="22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135</v>
      </c>
      <c r="AU295" s="19" t="s">
        <v>85</v>
      </c>
    </row>
    <row r="296" s="13" customFormat="1">
      <c r="A296" s="13"/>
      <c r="B296" s="224"/>
      <c r="C296" s="225"/>
      <c r="D296" s="226" t="s">
        <v>137</v>
      </c>
      <c r="E296" s="227" t="s">
        <v>19</v>
      </c>
      <c r="F296" s="228" t="s">
        <v>138</v>
      </c>
      <c r="G296" s="225"/>
      <c r="H296" s="227" t="s">
        <v>19</v>
      </c>
      <c r="I296" s="229"/>
      <c r="J296" s="225"/>
      <c r="K296" s="225"/>
      <c r="L296" s="230"/>
      <c r="M296" s="231"/>
      <c r="N296" s="232"/>
      <c r="O296" s="232"/>
      <c r="P296" s="232"/>
      <c r="Q296" s="232"/>
      <c r="R296" s="232"/>
      <c r="S296" s="232"/>
      <c r="T296" s="23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4" t="s">
        <v>137</v>
      </c>
      <c r="AU296" s="234" t="s">
        <v>85</v>
      </c>
      <c r="AV296" s="13" t="s">
        <v>83</v>
      </c>
      <c r="AW296" s="13" t="s">
        <v>36</v>
      </c>
      <c r="AX296" s="13" t="s">
        <v>75</v>
      </c>
      <c r="AY296" s="234" t="s">
        <v>125</v>
      </c>
    </row>
    <row r="297" s="13" customFormat="1">
      <c r="A297" s="13"/>
      <c r="B297" s="224"/>
      <c r="C297" s="225"/>
      <c r="D297" s="226" t="s">
        <v>137</v>
      </c>
      <c r="E297" s="227" t="s">
        <v>19</v>
      </c>
      <c r="F297" s="228" t="s">
        <v>280</v>
      </c>
      <c r="G297" s="225"/>
      <c r="H297" s="227" t="s">
        <v>19</v>
      </c>
      <c r="I297" s="229"/>
      <c r="J297" s="225"/>
      <c r="K297" s="225"/>
      <c r="L297" s="230"/>
      <c r="M297" s="231"/>
      <c r="N297" s="232"/>
      <c r="O297" s="232"/>
      <c r="P297" s="232"/>
      <c r="Q297" s="232"/>
      <c r="R297" s="232"/>
      <c r="S297" s="232"/>
      <c r="T297" s="23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4" t="s">
        <v>137</v>
      </c>
      <c r="AU297" s="234" t="s">
        <v>85</v>
      </c>
      <c r="AV297" s="13" t="s">
        <v>83</v>
      </c>
      <c r="AW297" s="13" t="s">
        <v>36</v>
      </c>
      <c r="AX297" s="13" t="s">
        <v>75</v>
      </c>
      <c r="AY297" s="234" t="s">
        <v>125</v>
      </c>
    </row>
    <row r="298" s="14" customFormat="1">
      <c r="A298" s="14"/>
      <c r="B298" s="235"/>
      <c r="C298" s="236"/>
      <c r="D298" s="226" t="s">
        <v>137</v>
      </c>
      <c r="E298" s="237" t="s">
        <v>19</v>
      </c>
      <c r="F298" s="238" t="s">
        <v>281</v>
      </c>
      <c r="G298" s="236"/>
      <c r="H298" s="239">
        <v>5.6100000000000003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5" t="s">
        <v>137</v>
      </c>
      <c r="AU298" s="245" t="s">
        <v>85</v>
      </c>
      <c r="AV298" s="14" t="s">
        <v>85</v>
      </c>
      <c r="AW298" s="14" t="s">
        <v>36</v>
      </c>
      <c r="AX298" s="14" t="s">
        <v>83</v>
      </c>
      <c r="AY298" s="245" t="s">
        <v>125</v>
      </c>
    </row>
    <row r="299" s="2" customFormat="1" ht="37.8" customHeight="1">
      <c r="A299" s="40"/>
      <c r="B299" s="41"/>
      <c r="C299" s="206" t="s">
        <v>338</v>
      </c>
      <c r="D299" s="206" t="s">
        <v>128</v>
      </c>
      <c r="E299" s="207" t="s">
        <v>283</v>
      </c>
      <c r="F299" s="208" t="s">
        <v>284</v>
      </c>
      <c r="G299" s="209" t="s">
        <v>285</v>
      </c>
      <c r="H299" s="210">
        <v>89.680000000000007</v>
      </c>
      <c r="I299" s="211"/>
      <c r="J299" s="212">
        <f>ROUND(I299*H299,2)</f>
        <v>0</v>
      </c>
      <c r="K299" s="208" t="s">
        <v>132</v>
      </c>
      <c r="L299" s="46"/>
      <c r="M299" s="213" t="s">
        <v>19</v>
      </c>
      <c r="N299" s="214" t="s">
        <v>46</v>
      </c>
      <c r="O299" s="86"/>
      <c r="P299" s="215">
        <f>O299*H299</f>
        <v>0</v>
      </c>
      <c r="Q299" s="215">
        <v>0</v>
      </c>
      <c r="R299" s="215">
        <f>Q299*H299</f>
        <v>0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133</v>
      </c>
      <c r="AT299" s="217" t="s">
        <v>128</v>
      </c>
      <c r="AU299" s="217" t="s">
        <v>85</v>
      </c>
      <c r="AY299" s="19" t="s">
        <v>125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83</v>
      </c>
      <c r="BK299" s="218">
        <f>ROUND(I299*H299,2)</f>
        <v>0</v>
      </c>
      <c r="BL299" s="19" t="s">
        <v>133</v>
      </c>
      <c r="BM299" s="217" t="s">
        <v>650</v>
      </c>
    </row>
    <row r="300" s="2" customFormat="1">
      <c r="A300" s="40"/>
      <c r="B300" s="41"/>
      <c r="C300" s="42"/>
      <c r="D300" s="219" t="s">
        <v>135</v>
      </c>
      <c r="E300" s="42"/>
      <c r="F300" s="220" t="s">
        <v>287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135</v>
      </c>
      <c r="AU300" s="19" t="s">
        <v>85</v>
      </c>
    </row>
    <row r="301" s="13" customFormat="1">
      <c r="A301" s="13"/>
      <c r="B301" s="224"/>
      <c r="C301" s="225"/>
      <c r="D301" s="226" t="s">
        <v>137</v>
      </c>
      <c r="E301" s="227" t="s">
        <v>19</v>
      </c>
      <c r="F301" s="228" t="s">
        <v>138</v>
      </c>
      <c r="G301" s="225"/>
      <c r="H301" s="227" t="s">
        <v>19</v>
      </c>
      <c r="I301" s="229"/>
      <c r="J301" s="225"/>
      <c r="K301" s="225"/>
      <c r="L301" s="230"/>
      <c r="M301" s="231"/>
      <c r="N301" s="232"/>
      <c r="O301" s="232"/>
      <c r="P301" s="232"/>
      <c r="Q301" s="232"/>
      <c r="R301" s="232"/>
      <c r="S301" s="232"/>
      <c r="T301" s="23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4" t="s">
        <v>137</v>
      </c>
      <c r="AU301" s="234" t="s">
        <v>85</v>
      </c>
      <c r="AV301" s="13" t="s">
        <v>83</v>
      </c>
      <c r="AW301" s="13" t="s">
        <v>36</v>
      </c>
      <c r="AX301" s="13" t="s">
        <v>75</v>
      </c>
      <c r="AY301" s="234" t="s">
        <v>125</v>
      </c>
    </row>
    <row r="302" s="14" customFormat="1">
      <c r="A302" s="14"/>
      <c r="B302" s="235"/>
      <c r="C302" s="236"/>
      <c r="D302" s="226" t="s">
        <v>137</v>
      </c>
      <c r="E302" s="237" t="s">
        <v>19</v>
      </c>
      <c r="F302" s="238" t="s">
        <v>288</v>
      </c>
      <c r="G302" s="236"/>
      <c r="H302" s="239">
        <v>54.240000000000002</v>
      </c>
      <c r="I302" s="240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5" t="s">
        <v>137</v>
      </c>
      <c r="AU302" s="245" t="s">
        <v>85</v>
      </c>
      <c r="AV302" s="14" t="s">
        <v>85</v>
      </c>
      <c r="AW302" s="14" t="s">
        <v>36</v>
      </c>
      <c r="AX302" s="14" t="s">
        <v>75</v>
      </c>
      <c r="AY302" s="245" t="s">
        <v>125</v>
      </c>
    </row>
    <row r="303" s="13" customFormat="1">
      <c r="A303" s="13"/>
      <c r="B303" s="224"/>
      <c r="C303" s="225"/>
      <c r="D303" s="226" t="s">
        <v>137</v>
      </c>
      <c r="E303" s="227" t="s">
        <v>19</v>
      </c>
      <c r="F303" s="228" t="s">
        <v>140</v>
      </c>
      <c r="G303" s="225"/>
      <c r="H303" s="227" t="s">
        <v>19</v>
      </c>
      <c r="I303" s="229"/>
      <c r="J303" s="225"/>
      <c r="K303" s="225"/>
      <c r="L303" s="230"/>
      <c r="M303" s="231"/>
      <c r="N303" s="232"/>
      <c r="O303" s="232"/>
      <c r="P303" s="232"/>
      <c r="Q303" s="232"/>
      <c r="R303" s="232"/>
      <c r="S303" s="232"/>
      <c r="T303" s="23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4" t="s">
        <v>137</v>
      </c>
      <c r="AU303" s="234" t="s">
        <v>85</v>
      </c>
      <c r="AV303" s="13" t="s">
        <v>83</v>
      </c>
      <c r="AW303" s="13" t="s">
        <v>36</v>
      </c>
      <c r="AX303" s="13" t="s">
        <v>75</v>
      </c>
      <c r="AY303" s="234" t="s">
        <v>125</v>
      </c>
    </row>
    <row r="304" s="14" customFormat="1">
      <c r="A304" s="14"/>
      <c r="B304" s="235"/>
      <c r="C304" s="236"/>
      <c r="D304" s="226" t="s">
        <v>137</v>
      </c>
      <c r="E304" s="237" t="s">
        <v>19</v>
      </c>
      <c r="F304" s="238" t="s">
        <v>289</v>
      </c>
      <c r="G304" s="236"/>
      <c r="H304" s="239">
        <v>35.439999999999998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5" t="s">
        <v>137</v>
      </c>
      <c r="AU304" s="245" t="s">
        <v>85</v>
      </c>
      <c r="AV304" s="14" t="s">
        <v>85</v>
      </c>
      <c r="AW304" s="14" t="s">
        <v>36</v>
      </c>
      <c r="AX304" s="14" t="s">
        <v>75</v>
      </c>
      <c r="AY304" s="245" t="s">
        <v>125</v>
      </c>
    </row>
    <row r="305" s="15" customFormat="1">
      <c r="A305" s="15"/>
      <c r="B305" s="246"/>
      <c r="C305" s="247"/>
      <c r="D305" s="226" t="s">
        <v>137</v>
      </c>
      <c r="E305" s="248" t="s">
        <v>19</v>
      </c>
      <c r="F305" s="249" t="s">
        <v>144</v>
      </c>
      <c r="G305" s="247"/>
      <c r="H305" s="250">
        <v>89.680000000000007</v>
      </c>
      <c r="I305" s="251"/>
      <c r="J305" s="247"/>
      <c r="K305" s="247"/>
      <c r="L305" s="252"/>
      <c r="M305" s="253"/>
      <c r="N305" s="254"/>
      <c r="O305" s="254"/>
      <c r="P305" s="254"/>
      <c r="Q305" s="254"/>
      <c r="R305" s="254"/>
      <c r="S305" s="254"/>
      <c r="T305" s="25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6" t="s">
        <v>137</v>
      </c>
      <c r="AU305" s="256" t="s">
        <v>85</v>
      </c>
      <c r="AV305" s="15" t="s">
        <v>133</v>
      </c>
      <c r="AW305" s="15" t="s">
        <v>36</v>
      </c>
      <c r="AX305" s="15" t="s">
        <v>83</v>
      </c>
      <c r="AY305" s="256" t="s">
        <v>125</v>
      </c>
    </row>
    <row r="306" s="2" customFormat="1" ht="24.15" customHeight="1">
      <c r="A306" s="40"/>
      <c r="B306" s="41"/>
      <c r="C306" s="206" t="s">
        <v>343</v>
      </c>
      <c r="D306" s="206" t="s">
        <v>128</v>
      </c>
      <c r="E306" s="207" t="s">
        <v>291</v>
      </c>
      <c r="F306" s="208" t="s">
        <v>292</v>
      </c>
      <c r="G306" s="209" t="s">
        <v>285</v>
      </c>
      <c r="H306" s="210">
        <v>494.19</v>
      </c>
      <c r="I306" s="211"/>
      <c r="J306" s="212">
        <f>ROUND(I306*H306,2)</f>
        <v>0</v>
      </c>
      <c r="K306" s="208" t="s">
        <v>132</v>
      </c>
      <c r="L306" s="46"/>
      <c r="M306" s="213" t="s">
        <v>19</v>
      </c>
      <c r="N306" s="214" t="s">
        <v>46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133</v>
      </c>
      <c r="AT306" s="217" t="s">
        <v>128</v>
      </c>
      <c r="AU306" s="217" t="s">
        <v>85</v>
      </c>
      <c r="AY306" s="19" t="s">
        <v>125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83</v>
      </c>
      <c r="BK306" s="218">
        <f>ROUND(I306*H306,2)</f>
        <v>0</v>
      </c>
      <c r="BL306" s="19" t="s">
        <v>133</v>
      </c>
      <c r="BM306" s="217" t="s">
        <v>651</v>
      </c>
    </row>
    <row r="307" s="2" customFormat="1">
      <c r="A307" s="40"/>
      <c r="B307" s="41"/>
      <c r="C307" s="42"/>
      <c r="D307" s="219" t="s">
        <v>135</v>
      </c>
      <c r="E307" s="42"/>
      <c r="F307" s="220" t="s">
        <v>294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135</v>
      </c>
      <c r="AU307" s="19" t="s">
        <v>85</v>
      </c>
    </row>
    <row r="308" s="13" customFormat="1">
      <c r="A308" s="13"/>
      <c r="B308" s="224"/>
      <c r="C308" s="225"/>
      <c r="D308" s="226" t="s">
        <v>137</v>
      </c>
      <c r="E308" s="227" t="s">
        <v>19</v>
      </c>
      <c r="F308" s="228" t="s">
        <v>295</v>
      </c>
      <c r="G308" s="225"/>
      <c r="H308" s="227" t="s">
        <v>19</v>
      </c>
      <c r="I308" s="229"/>
      <c r="J308" s="225"/>
      <c r="K308" s="225"/>
      <c r="L308" s="230"/>
      <c r="M308" s="231"/>
      <c r="N308" s="232"/>
      <c r="O308" s="232"/>
      <c r="P308" s="232"/>
      <c r="Q308" s="232"/>
      <c r="R308" s="232"/>
      <c r="S308" s="232"/>
      <c r="T308" s="23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4" t="s">
        <v>137</v>
      </c>
      <c r="AU308" s="234" t="s">
        <v>85</v>
      </c>
      <c r="AV308" s="13" t="s">
        <v>83</v>
      </c>
      <c r="AW308" s="13" t="s">
        <v>36</v>
      </c>
      <c r="AX308" s="13" t="s">
        <v>75</v>
      </c>
      <c r="AY308" s="234" t="s">
        <v>125</v>
      </c>
    </row>
    <row r="309" s="13" customFormat="1">
      <c r="A309" s="13"/>
      <c r="B309" s="224"/>
      <c r="C309" s="225"/>
      <c r="D309" s="226" t="s">
        <v>137</v>
      </c>
      <c r="E309" s="227" t="s">
        <v>19</v>
      </c>
      <c r="F309" s="228" t="s">
        <v>296</v>
      </c>
      <c r="G309" s="225"/>
      <c r="H309" s="227" t="s">
        <v>19</v>
      </c>
      <c r="I309" s="229"/>
      <c r="J309" s="225"/>
      <c r="K309" s="225"/>
      <c r="L309" s="230"/>
      <c r="M309" s="231"/>
      <c r="N309" s="232"/>
      <c r="O309" s="232"/>
      <c r="P309" s="232"/>
      <c r="Q309" s="232"/>
      <c r="R309" s="232"/>
      <c r="S309" s="232"/>
      <c r="T309" s="23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4" t="s">
        <v>137</v>
      </c>
      <c r="AU309" s="234" t="s">
        <v>85</v>
      </c>
      <c r="AV309" s="13" t="s">
        <v>83</v>
      </c>
      <c r="AW309" s="13" t="s">
        <v>36</v>
      </c>
      <c r="AX309" s="13" t="s">
        <v>75</v>
      </c>
      <c r="AY309" s="234" t="s">
        <v>125</v>
      </c>
    </row>
    <row r="310" s="14" customFormat="1">
      <c r="A310" s="14"/>
      <c r="B310" s="235"/>
      <c r="C310" s="236"/>
      <c r="D310" s="226" t="s">
        <v>137</v>
      </c>
      <c r="E310" s="237" t="s">
        <v>19</v>
      </c>
      <c r="F310" s="238" t="s">
        <v>297</v>
      </c>
      <c r="G310" s="236"/>
      <c r="H310" s="239">
        <v>30.34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5" t="s">
        <v>137</v>
      </c>
      <c r="AU310" s="245" t="s">
        <v>85</v>
      </c>
      <c r="AV310" s="14" t="s">
        <v>85</v>
      </c>
      <c r="AW310" s="14" t="s">
        <v>36</v>
      </c>
      <c r="AX310" s="14" t="s">
        <v>75</v>
      </c>
      <c r="AY310" s="245" t="s">
        <v>125</v>
      </c>
    </row>
    <row r="311" s="13" customFormat="1">
      <c r="A311" s="13"/>
      <c r="B311" s="224"/>
      <c r="C311" s="225"/>
      <c r="D311" s="226" t="s">
        <v>137</v>
      </c>
      <c r="E311" s="227" t="s">
        <v>19</v>
      </c>
      <c r="F311" s="228" t="s">
        <v>298</v>
      </c>
      <c r="G311" s="225"/>
      <c r="H311" s="227" t="s">
        <v>19</v>
      </c>
      <c r="I311" s="229"/>
      <c r="J311" s="225"/>
      <c r="K311" s="225"/>
      <c r="L311" s="230"/>
      <c r="M311" s="231"/>
      <c r="N311" s="232"/>
      <c r="O311" s="232"/>
      <c r="P311" s="232"/>
      <c r="Q311" s="232"/>
      <c r="R311" s="232"/>
      <c r="S311" s="232"/>
      <c r="T311" s="23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4" t="s">
        <v>137</v>
      </c>
      <c r="AU311" s="234" t="s">
        <v>85</v>
      </c>
      <c r="AV311" s="13" t="s">
        <v>83</v>
      </c>
      <c r="AW311" s="13" t="s">
        <v>36</v>
      </c>
      <c r="AX311" s="13" t="s">
        <v>75</v>
      </c>
      <c r="AY311" s="234" t="s">
        <v>125</v>
      </c>
    </row>
    <row r="312" s="14" customFormat="1">
      <c r="A312" s="14"/>
      <c r="B312" s="235"/>
      <c r="C312" s="236"/>
      <c r="D312" s="226" t="s">
        <v>137</v>
      </c>
      <c r="E312" s="237" t="s">
        <v>19</v>
      </c>
      <c r="F312" s="238" t="s">
        <v>299</v>
      </c>
      <c r="G312" s="236"/>
      <c r="H312" s="239">
        <v>14.41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5" t="s">
        <v>137</v>
      </c>
      <c r="AU312" s="245" t="s">
        <v>85</v>
      </c>
      <c r="AV312" s="14" t="s">
        <v>85</v>
      </c>
      <c r="AW312" s="14" t="s">
        <v>36</v>
      </c>
      <c r="AX312" s="14" t="s">
        <v>75</v>
      </c>
      <c r="AY312" s="245" t="s">
        <v>125</v>
      </c>
    </row>
    <row r="313" s="13" customFormat="1">
      <c r="A313" s="13"/>
      <c r="B313" s="224"/>
      <c r="C313" s="225"/>
      <c r="D313" s="226" t="s">
        <v>137</v>
      </c>
      <c r="E313" s="227" t="s">
        <v>19</v>
      </c>
      <c r="F313" s="228" t="s">
        <v>300</v>
      </c>
      <c r="G313" s="225"/>
      <c r="H313" s="227" t="s">
        <v>19</v>
      </c>
      <c r="I313" s="229"/>
      <c r="J313" s="225"/>
      <c r="K313" s="225"/>
      <c r="L313" s="230"/>
      <c r="M313" s="231"/>
      <c r="N313" s="232"/>
      <c r="O313" s="232"/>
      <c r="P313" s="232"/>
      <c r="Q313" s="232"/>
      <c r="R313" s="232"/>
      <c r="S313" s="232"/>
      <c r="T313" s="23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4" t="s">
        <v>137</v>
      </c>
      <c r="AU313" s="234" t="s">
        <v>85</v>
      </c>
      <c r="AV313" s="13" t="s">
        <v>83</v>
      </c>
      <c r="AW313" s="13" t="s">
        <v>36</v>
      </c>
      <c r="AX313" s="13" t="s">
        <v>75</v>
      </c>
      <c r="AY313" s="234" t="s">
        <v>125</v>
      </c>
    </row>
    <row r="314" s="13" customFormat="1">
      <c r="A314" s="13"/>
      <c r="B314" s="224"/>
      <c r="C314" s="225"/>
      <c r="D314" s="226" t="s">
        <v>137</v>
      </c>
      <c r="E314" s="227" t="s">
        <v>19</v>
      </c>
      <c r="F314" s="228" t="s">
        <v>296</v>
      </c>
      <c r="G314" s="225"/>
      <c r="H314" s="227" t="s">
        <v>19</v>
      </c>
      <c r="I314" s="229"/>
      <c r="J314" s="225"/>
      <c r="K314" s="225"/>
      <c r="L314" s="230"/>
      <c r="M314" s="231"/>
      <c r="N314" s="232"/>
      <c r="O314" s="232"/>
      <c r="P314" s="232"/>
      <c r="Q314" s="232"/>
      <c r="R314" s="232"/>
      <c r="S314" s="232"/>
      <c r="T314" s="23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4" t="s">
        <v>137</v>
      </c>
      <c r="AU314" s="234" t="s">
        <v>85</v>
      </c>
      <c r="AV314" s="13" t="s">
        <v>83</v>
      </c>
      <c r="AW314" s="13" t="s">
        <v>36</v>
      </c>
      <c r="AX314" s="13" t="s">
        <v>75</v>
      </c>
      <c r="AY314" s="234" t="s">
        <v>125</v>
      </c>
    </row>
    <row r="315" s="13" customFormat="1">
      <c r="A315" s="13"/>
      <c r="B315" s="224"/>
      <c r="C315" s="225"/>
      <c r="D315" s="226" t="s">
        <v>137</v>
      </c>
      <c r="E315" s="227" t="s">
        <v>19</v>
      </c>
      <c r="F315" s="228" t="s">
        <v>161</v>
      </c>
      <c r="G315" s="225"/>
      <c r="H315" s="227" t="s">
        <v>19</v>
      </c>
      <c r="I315" s="229"/>
      <c r="J315" s="225"/>
      <c r="K315" s="225"/>
      <c r="L315" s="230"/>
      <c r="M315" s="231"/>
      <c r="N315" s="232"/>
      <c r="O315" s="232"/>
      <c r="P315" s="232"/>
      <c r="Q315" s="232"/>
      <c r="R315" s="232"/>
      <c r="S315" s="232"/>
      <c r="T315" s="23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4" t="s">
        <v>137</v>
      </c>
      <c r="AU315" s="234" t="s">
        <v>85</v>
      </c>
      <c r="AV315" s="13" t="s">
        <v>83</v>
      </c>
      <c r="AW315" s="13" t="s">
        <v>36</v>
      </c>
      <c r="AX315" s="13" t="s">
        <v>75</v>
      </c>
      <c r="AY315" s="234" t="s">
        <v>125</v>
      </c>
    </row>
    <row r="316" s="14" customFormat="1">
      <c r="A316" s="14"/>
      <c r="B316" s="235"/>
      <c r="C316" s="236"/>
      <c r="D316" s="226" t="s">
        <v>137</v>
      </c>
      <c r="E316" s="237" t="s">
        <v>19</v>
      </c>
      <c r="F316" s="238" t="s">
        <v>301</v>
      </c>
      <c r="G316" s="236"/>
      <c r="H316" s="239">
        <v>5.6399999999999997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5" t="s">
        <v>137</v>
      </c>
      <c r="AU316" s="245" t="s">
        <v>85</v>
      </c>
      <c r="AV316" s="14" t="s">
        <v>85</v>
      </c>
      <c r="AW316" s="14" t="s">
        <v>36</v>
      </c>
      <c r="AX316" s="14" t="s">
        <v>75</v>
      </c>
      <c r="AY316" s="245" t="s">
        <v>125</v>
      </c>
    </row>
    <row r="317" s="13" customFormat="1">
      <c r="A317" s="13"/>
      <c r="B317" s="224"/>
      <c r="C317" s="225"/>
      <c r="D317" s="226" t="s">
        <v>137</v>
      </c>
      <c r="E317" s="227" t="s">
        <v>19</v>
      </c>
      <c r="F317" s="228" t="s">
        <v>163</v>
      </c>
      <c r="G317" s="225"/>
      <c r="H317" s="227" t="s">
        <v>19</v>
      </c>
      <c r="I317" s="229"/>
      <c r="J317" s="225"/>
      <c r="K317" s="225"/>
      <c r="L317" s="230"/>
      <c r="M317" s="231"/>
      <c r="N317" s="232"/>
      <c r="O317" s="232"/>
      <c r="P317" s="232"/>
      <c r="Q317" s="232"/>
      <c r="R317" s="232"/>
      <c r="S317" s="232"/>
      <c r="T317" s="23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4" t="s">
        <v>137</v>
      </c>
      <c r="AU317" s="234" t="s">
        <v>85</v>
      </c>
      <c r="AV317" s="13" t="s">
        <v>83</v>
      </c>
      <c r="AW317" s="13" t="s">
        <v>36</v>
      </c>
      <c r="AX317" s="13" t="s">
        <v>75</v>
      </c>
      <c r="AY317" s="234" t="s">
        <v>125</v>
      </c>
    </row>
    <row r="318" s="14" customFormat="1">
      <c r="A318" s="14"/>
      <c r="B318" s="235"/>
      <c r="C318" s="236"/>
      <c r="D318" s="226" t="s">
        <v>137</v>
      </c>
      <c r="E318" s="237" t="s">
        <v>19</v>
      </c>
      <c r="F318" s="238" t="s">
        <v>302</v>
      </c>
      <c r="G318" s="236"/>
      <c r="H318" s="239">
        <v>3.7200000000000002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5" t="s">
        <v>137</v>
      </c>
      <c r="AU318" s="245" t="s">
        <v>85</v>
      </c>
      <c r="AV318" s="14" t="s">
        <v>85</v>
      </c>
      <c r="AW318" s="14" t="s">
        <v>36</v>
      </c>
      <c r="AX318" s="14" t="s">
        <v>75</v>
      </c>
      <c r="AY318" s="245" t="s">
        <v>125</v>
      </c>
    </row>
    <row r="319" s="14" customFormat="1">
      <c r="A319" s="14"/>
      <c r="B319" s="235"/>
      <c r="C319" s="236"/>
      <c r="D319" s="226" t="s">
        <v>137</v>
      </c>
      <c r="E319" s="237" t="s">
        <v>19</v>
      </c>
      <c r="F319" s="238" t="s">
        <v>303</v>
      </c>
      <c r="G319" s="236"/>
      <c r="H319" s="239">
        <v>31.600000000000001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5" t="s">
        <v>137</v>
      </c>
      <c r="AU319" s="245" t="s">
        <v>85</v>
      </c>
      <c r="AV319" s="14" t="s">
        <v>85</v>
      </c>
      <c r="AW319" s="14" t="s">
        <v>36</v>
      </c>
      <c r="AX319" s="14" t="s">
        <v>75</v>
      </c>
      <c r="AY319" s="245" t="s">
        <v>125</v>
      </c>
    </row>
    <row r="320" s="14" customFormat="1">
      <c r="A320" s="14"/>
      <c r="B320" s="235"/>
      <c r="C320" s="236"/>
      <c r="D320" s="226" t="s">
        <v>137</v>
      </c>
      <c r="E320" s="237" t="s">
        <v>19</v>
      </c>
      <c r="F320" s="238" t="s">
        <v>304</v>
      </c>
      <c r="G320" s="236"/>
      <c r="H320" s="239">
        <v>18</v>
      </c>
      <c r="I320" s="240"/>
      <c r="J320" s="236"/>
      <c r="K320" s="236"/>
      <c r="L320" s="241"/>
      <c r="M320" s="242"/>
      <c r="N320" s="243"/>
      <c r="O320" s="243"/>
      <c r="P320" s="243"/>
      <c r="Q320" s="243"/>
      <c r="R320" s="243"/>
      <c r="S320" s="243"/>
      <c r="T320" s="24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5" t="s">
        <v>137</v>
      </c>
      <c r="AU320" s="245" t="s">
        <v>85</v>
      </c>
      <c r="AV320" s="14" t="s">
        <v>85</v>
      </c>
      <c r="AW320" s="14" t="s">
        <v>36</v>
      </c>
      <c r="AX320" s="14" t="s">
        <v>75</v>
      </c>
      <c r="AY320" s="245" t="s">
        <v>125</v>
      </c>
    </row>
    <row r="321" s="14" customFormat="1">
      <c r="A321" s="14"/>
      <c r="B321" s="235"/>
      <c r="C321" s="236"/>
      <c r="D321" s="226" t="s">
        <v>137</v>
      </c>
      <c r="E321" s="237" t="s">
        <v>19</v>
      </c>
      <c r="F321" s="238" t="s">
        <v>305</v>
      </c>
      <c r="G321" s="236"/>
      <c r="H321" s="239">
        <v>138.59999999999999</v>
      </c>
      <c r="I321" s="240"/>
      <c r="J321" s="236"/>
      <c r="K321" s="236"/>
      <c r="L321" s="241"/>
      <c r="M321" s="242"/>
      <c r="N321" s="243"/>
      <c r="O321" s="243"/>
      <c r="P321" s="243"/>
      <c r="Q321" s="243"/>
      <c r="R321" s="243"/>
      <c r="S321" s="243"/>
      <c r="T321" s="24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5" t="s">
        <v>137</v>
      </c>
      <c r="AU321" s="245" t="s">
        <v>85</v>
      </c>
      <c r="AV321" s="14" t="s">
        <v>85</v>
      </c>
      <c r="AW321" s="14" t="s">
        <v>36</v>
      </c>
      <c r="AX321" s="14" t="s">
        <v>75</v>
      </c>
      <c r="AY321" s="245" t="s">
        <v>125</v>
      </c>
    </row>
    <row r="322" s="13" customFormat="1">
      <c r="A322" s="13"/>
      <c r="B322" s="224"/>
      <c r="C322" s="225"/>
      <c r="D322" s="226" t="s">
        <v>137</v>
      </c>
      <c r="E322" s="227" t="s">
        <v>19</v>
      </c>
      <c r="F322" s="228" t="s">
        <v>298</v>
      </c>
      <c r="G322" s="225"/>
      <c r="H322" s="227" t="s">
        <v>19</v>
      </c>
      <c r="I322" s="229"/>
      <c r="J322" s="225"/>
      <c r="K322" s="225"/>
      <c r="L322" s="230"/>
      <c r="M322" s="231"/>
      <c r="N322" s="232"/>
      <c r="O322" s="232"/>
      <c r="P322" s="232"/>
      <c r="Q322" s="232"/>
      <c r="R322" s="232"/>
      <c r="S322" s="232"/>
      <c r="T322" s="23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4" t="s">
        <v>137</v>
      </c>
      <c r="AU322" s="234" t="s">
        <v>85</v>
      </c>
      <c r="AV322" s="13" t="s">
        <v>83</v>
      </c>
      <c r="AW322" s="13" t="s">
        <v>36</v>
      </c>
      <c r="AX322" s="13" t="s">
        <v>75</v>
      </c>
      <c r="AY322" s="234" t="s">
        <v>125</v>
      </c>
    </row>
    <row r="323" s="13" customFormat="1">
      <c r="A323" s="13"/>
      <c r="B323" s="224"/>
      <c r="C323" s="225"/>
      <c r="D323" s="226" t="s">
        <v>137</v>
      </c>
      <c r="E323" s="227" t="s">
        <v>19</v>
      </c>
      <c r="F323" s="228" t="s">
        <v>161</v>
      </c>
      <c r="G323" s="225"/>
      <c r="H323" s="227" t="s">
        <v>19</v>
      </c>
      <c r="I323" s="229"/>
      <c r="J323" s="225"/>
      <c r="K323" s="225"/>
      <c r="L323" s="230"/>
      <c r="M323" s="231"/>
      <c r="N323" s="232"/>
      <c r="O323" s="232"/>
      <c r="P323" s="232"/>
      <c r="Q323" s="232"/>
      <c r="R323" s="232"/>
      <c r="S323" s="232"/>
      <c r="T323" s="23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4" t="s">
        <v>137</v>
      </c>
      <c r="AU323" s="234" t="s">
        <v>85</v>
      </c>
      <c r="AV323" s="13" t="s">
        <v>83</v>
      </c>
      <c r="AW323" s="13" t="s">
        <v>36</v>
      </c>
      <c r="AX323" s="13" t="s">
        <v>75</v>
      </c>
      <c r="AY323" s="234" t="s">
        <v>125</v>
      </c>
    </row>
    <row r="324" s="14" customFormat="1">
      <c r="A324" s="14"/>
      <c r="B324" s="235"/>
      <c r="C324" s="236"/>
      <c r="D324" s="226" t="s">
        <v>137</v>
      </c>
      <c r="E324" s="237" t="s">
        <v>19</v>
      </c>
      <c r="F324" s="238" t="s">
        <v>306</v>
      </c>
      <c r="G324" s="236"/>
      <c r="H324" s="239">
        <v>4.6200000000000001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5" t="s">
        <v>137</v>
      </c>
      <c r="AU324" s="245" t="s">
        <v>85</v>
      </c>
      <c r="AV324" s="14" t="s">
        <v>85</v>
      </c>
      <c r="AW324" s="14" t="s">
        <v>36</v>
      </c>
      <c r="AX324" s="14" t="s">
        <v>75</v>
      </c>
      <c r="AY324" s="245" t="s">
        <v>125</v>
      </c>
    </row>
    <row r="325" s="14" customFormat="1">
      <c r="A325" s="14"/>
      <c r="B325" s="235"/>
      <c r="C325" s="236"/>
      <c r="D325" s="226" t="s">
        <v>137</v>
      </c>
      <c r="E325" s="237" t="s">
        <v>19</v>
      </c>
      <c r="F325" s="238" t="s">
        <v>307</v>
      </c>
      <c r="G325" s="236"/>
      <c r="H325" s="239">
        <v>3.7200000000000002</v>
      </c>
      <c r="I325" s="240"/>
      <c r="J325" s="236"/>
      <c r="K325" s="236"/>
      <c r="L325" s="241"/>
      <c r="M325" s="242"/>
      <c r="N325" s="243"/>
      <c r="O325" s="243"/>
      <c r="P325" s="243"/>
      <c r="Q325" s="243"/>
      <c r="R325" s="243"/>
      <c r="S325" s="243"/>
      <c r="T325" s="24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5" t="s">
        <v>137</v>
      </c>
      <c r="AU325" s="245" t="s">
        <v>85</v>
      </c>
      <c r="AV325" s="14" t="s">
        <v>85</v>
      </c>
      <c r="AW325" s="14" t="s">
        <v>36</v>
      </c>
      <c r="AX325" s="14" t="s">
        <v>75</v>
      </c>
      <c r="AY325" s="245" t="s">
        <v>125</v>
      </c>
    </row>
    <row r="326" s="13" customFormat="1">
      <c r="A326" s="13"/>
      <c r="B326" s="224"/>
      <c r="C326" s="225"/>
      <c r="D326" s="226" t="s">
        <v>137</v>
      </c>
      <c r="E326" s="227" t="s">
        <v>19</v>
      </c>
      <c r="F326" s="228" t="s">
        <v>163</v>
      </c>
      <c r="G326" s="225"/>
      <c r="H326" s="227" t="s">
        <v>19</v>
      </c>
      <c r="I326" s="229"/>
      <c r="J326" s="225"/>
      <c r="K326" s="225"/>
      <c r="L326" s="230"/>
      <c r="M326" s="231"/>
      <c r="N326" s="232"/>
      <c r="O326" s="232"/>
      <c r="P326" s="232"/>
      <c r="Q326" s="232"/>
      <c r="R326" s="232"/>
      <c r="S326" s="232"/>
      <c r="T326" s="23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4" t="s">
        <v>137</v>
      </c>
      <c r="AU326" s="234" t="s">
        <v>85</v>
      </c>
      <c r="AV326" s="13" t="s">
        <v>83</v>
      </c>
      <c r="AW326" s="13" t="s">
        <v>36</v>
      </c>
      <c r="AX326" s="13" t="s">
        <v>75</v>
      </c>
      <c r="AY326" s="234" t="s">
        <v>125</v>
      </c>
    </row>
    <row r="327" s="14" customFormat="1">
      <c r="A327" s="14"/>
      <c r="B327" s="235"/>
      <c r="C327" s="236"/>
      <c r="D327" s="226" t="s">
        <v>137</v>
      </c>
      <c r="E327" s="237" t="s">
        <v>19</v>
      </c>
      <c r="F327" s="238" t="s">
        <v>308</v>
      </c>
      <c r="G327" s="236"/>
      <c r="H327" s="239">
        <v>161.69999999999999</v>
      </c>
      <c r="I327" s="240"/>
      <c r="J327" s="236"/>
      <c r="K327" s="236"/>
      <c r="L327" s="241"/>
      <c r="M327" s="242"/>
      <c r="N327" s="243"/>
      <c r="O327" s="243"/>
      <c r="P327" s="243"/>
      <c r="Q327" s="243"/>
      <c r="R327" s="243"/>
      <c r="S327" s="243"/>
      <c r="T327" s="24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5" t="s">
        <v>137</v>
      </c>
      <c r="AU327" s="245" t="s">
        <v>85</v>
      </c>
      <c r="AV327" s="14" t="s">
        <v>85</v>
      </c>
      <c r="AW327" s="14" t="s">
        <v>36</v>
      </c>
      <c r="AX327" s="14" t="s">
        <v>75</v>
      </c>
      <c r="AY327" s="245" t="s">
        <v>125</v>
      </c>
    </row>
    <row r="328" s="14" customFormat="1">
      <c r="A328" s="14"/>
      <c r="B328" s="235"/>
      <c r="C328" s="236"/>
      <c r="D328" s="226" t="s">
        <v>137</v>
      </c>
      <c r="E328" s="237" t="s">
        <v>19</v>
      </c>
      <c r="F328" s="238" t="s">
        <v>309</v>
      </c>
      <c r="G328" s="236"/>
      <c r="H328" s="239">
        <v>81.840000000000003</v>
      </c>
      <c r="I328" s="240"/>
      <c r="J328" s="236"/>
      <c r="K328" s="236"/>
      <c r="L328" s="241"/>
      <c r="M328" s="242"/>
      <c r="N328" s="243"/>
      <c r="O328" s="243"/>
      <c r="P328" s="243"/>
      <c r="Q328" s="243"/>
      <c r="R328" s="243"/>
      <c r="S328" s="243"/>
      <c r="T328" s="24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5" t="s">
        <v>137</v>
      </c>
      <c r="AU328" s="245" t="s">
        <v>85</v>
      </c>
      <c r="AV328" s="14" t="s">
        <v>85</v>
      </c>
      <c r="AW328" s="14" t="s">
        <v>36</v>
      </c>
      <c r="AX328" s="14" t="s">
        <v>75</v>
      </c>
      <c r="AY328" s="245" t="s">
        <v>125</v>
      </c>
    </row>
    <row r="329" s="15" customFormat="1">
      <c r="A329" s="15"/>
      <c r="B329" s="246"/>
      <c r="C329" s="247"/>
      <c r="D329" s="226" t="s">
        <v>137</v>
      </c>
      <c r="E329" s="248" t="s">
        <v>19</v>
      </c>
      <c r="F329" s="249" t="s">
        <v>144</v>
      </c>
      <c r="G329" s="247"/>
      <c r="H329" s="250">
        <v>494.19000000000005</v>
      </c>
      <c r="I329" s="251"/>
      <c r="J329" s="247"/>
      <c r="K329" s="247"/>
      <c r="L329" s="252"/>
      <c r="M329" s="253"/>
      <c r="N329" s="254"/>
      <c r="O329" s="254"/>
      <c r="P329" s="254"/>
      <c r="Q329" s="254"/>
      <c r="R329" s="254"/>
      <c r="S329" s="254"/>
      <c r="T329" s="25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56" t="s">
        <v>137</v>
      </c>
      <c r="AU329" s="256" t="s">
        <v>85</v>
      </c>
      <c r="AV329" s="15" t="s">
        <v>133</v>
      </c>
      <c r="AW329" s="15" t="s">
        <v>36</v>
      </c>
      <c r="AX329" s="15" t="s">
        <v>83</v>
      </c>
      <c r="AY329" s="256" t="s">
        <v>125</v>
      </c>
    </row>
    <row r="330" s="2" customFormat="1" ht="21.75" customHeight="1">
      <c r="A330" s="40"/>
      <c r="B330" s="41"/>
      <c r="C330" s="257" t="s">
        <v>348</v>
      </c>
      <c r="D330" s="257" t="s">
        <v>200</v>
      </c>
      <c r="E330" s="258" t="s">
        <v>310</v>
      </c>
      <c r="F330" s="259" t="s">
        <v>311</v>
      </c>
      <c r="G330" s="260" t="s">
        <v>285</v>
      </c>
      <c r="H330" s="261">
        <v>518.89999999999998</v>
      </c>
      <c r="I330" s="262"/>
      <c r="J330" s="263">
        <f>ROUND(I330*H330,2)</f>
        <v>0</v>
      </c>
      <c r="K330" s="259" t="s">
        <v>132</v>
      </c>
      <c r="L330" s="264"/>
      <c r="M330" s="265" t="s">
        <v>19</v>
      </c>
      <c r="N330" s="266" t="s">
        <v>46</v>
      </c>
      <c r="O330" s="86"/>
      <c r="P330" s="215">
        <f>O330*H330</f>
        <v>0</v>
      </c>
      <c r="Q330" s="215">
        <v>0.00012</v>
      </c>
      <c r="R330" s="215">
        <f>Q330*H330</f>
        <v>0.062267999999999997</v>
      </c>
      <c r="S330" s="215">
        <v>0</v>
      </c>
      <c r="T330" s="21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7" t="s">
        <v>199</v>
      </c>
      <c r="AT330" s="217" t="s">
        <v>200</v>
      </c>
      <c r="AU330" s="217" t="s">
        <v>85</v>
      </c>
      <c r="AY330" s="19" t="s">
        <v>125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9" t="s">
        <v>83</v>
      </c>
      <c r="BK330" s="218">
        <f>ROUND(I330*H330,2)</f>
        <v>0</v>
      </c>
      <c r="BL330" s="19" t="s">
        <v>133</v>
      </c>
      <c r="BM330" s="217" t="s">
        <v>652</v>
      </c>
    </row>
    <row r="331" s="14" customFormat="1">
      <c r="A331" s="14"/>
      <c r="B331" s="235"/>
      <c r="C331" s="236"/>
      <c r="D331" s="226" t="s">
        <v>137</v>
      </c>
      <c r="E331" s="236"/>
      <c r="F331" s="238" t="s">
        <v>313</v>
      </c>
      <c r="G331" s="236"/>
      <c r="H331" s="239">
        <v>518.89999999999998</v>
      </c>
      <c r="I331" s="240"/>
      <c r="J331" s="236"/>
      <c r="K331" s="236"/>
      <c r="L331" s="241"/>
      <c r="M331" s="242"/>
      <c r="N331" s="243"/>
      <c r="O331" s="243"/>
      <c r="P331" s="243"/>
      <c r="Q331" s="243"/>
      <c r="R331" s="243"/>
      <c r="S331" s="243"/>
      <c r="T331" s="24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5" t="s">
        <v>137</v>
      </c>
      <c r="AU331" s="245" t="s">
        <v>85</v>
      </c>
      <c r="AV331" s="14" t="s">
        <v>85</v>
      </c>
      <c r="AW331" s="14" t="s">
        <v>4</v>
      </c>
      <c r="AX331" s="14" t="s">
        <v>83</v>
      </c>
      <c r="AY331" s="245" t="s">
        <v>125</v>
      </c>
    </row>
    <row r="332" s="2" customFormat="1" ht="24.15" customHeight="1">
      <c r="A332" s="40"/>
      <c r="B332" s="41"/>
      <c r="C332" s="206" t="s">
        <v>360</v>
      </c>
      <c r="D332" s="206" t="s">
        <v>128</v>
      </c>
      <c r="E332" s="207" t="s">
        <v>291</v>
      </c>
      <c r="F332" s="208" t="s">
        <v>292</v>
      </c>
      <c r="G332" s="209" t="s">
        <v>285</v>
      </c>
      <c r="H332" s="210">
        <v>58.799999999999997</v>
      </c>
      <c r="I332" s="211"/>
      <c r="J332" s="212">
        <f>ROUND(I332*H332,2)</f>
        <v>0</v>
      </c>
      <c r="K332" s="208" t="s">
        <v>132</v>
      </c>
      <c r="L332" s="46"/>
      <c r="M332" s="213" t="s">
        <v>19</v>
      </c>
      <c r="N332" s="214" t="s">
        <v>46</v>
      </c>
      <c r="O332" s="86"/>
      <c r="P332" s="215">
        <f>O332*H332</f>
        <v>0</v>
      </c>
      <c r="Q332" s="215">
        <v>0</v>
      </c>
      <c r="R332" s="215">
        <f>Q332*H332</f>
        <v>0</v>
      </c>
      <c r="S332" s="215">
        <v>0</v>
      </c>
      <c r="T332" s="21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7" t="s">
        <v>133</v>
      </c>
      <c r="AT332" s="217" t="s">
        <v>128</v>
      </c>
      <c r="AU332" s="217" t="s">
        <v>85</v>
      </c>
      <c r="AY332" s="19" t="s">
        <v>125</v>
      </c>
      <c r="BE332" s="218">
        <f>IF(N332="základní",J332,0)</f>
        <v>0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9" t="s">
        <v>83</v>
      </c>
      <c r="BK332" s="218">
        <f>ROUND(I332*H332,2)</f>
        <v>0</v>
      </c>
      <c r="BL332" s="19" t="s">
        <v>133</v>
      </c>
      <c r="BM332" s="217" t="s">
        <v>653</v>
      </c>
    </row>
    <row r="333" s="2" customFormat="1">
      <c r="A333" s="40"/>
      <c r="B333" s="41"/>
      <c r="C333" s="42"/>
      <c r="D333" s="219" t="s">
        <v>135</v>
      </c>
      <c r="E333" s="42"/>
      <c r="F333" s="220" t="s">
        <v>294</v>
      </c>
      <c r="G333" s="42"/>
      <c r="H333" s="42"/>
      <c r="I333" s="221"/>
      <c r="J333" s="42"/>
      <c r="K333" s="42"/>
      <c r="L333" s="46"/>
      <c r="M333" s="222"/>
      <c r="N333" s="223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135</v>
      </c>
      <c r="AU333" s="19" t="s">
        <v>85</v>
      </c>
    </row>
    <row r="334" s="13" customFormat="1">
      <c r="A334" s="13"/>
      <c r="B334" s="224"/>
      <c r="C334" s="225"/>
      <c r="D334" s="226" t="s">
        <v>137</v>
      </c>
      <c r="E334" s="227" t="s">
        <v>19</v>
      </c>
      <c r="F334" s="228" t="s">
        <v>316</v>
      </c>
      <c r="G334" s="225"/>
      <c r="H334" s="227" t="s">
        <v>19</v>
      </c>
      <c r="I334" s="229"/>
      <c r="J334" s="225"/>
      <c r="K334" s="225"/>
      <c r="L334" s="230"/>
      <c r="M334" s="231"/>
      <c r="N334" s="232"/>
      <c r="O334" s="232"/>
      <c r="P334" s="232"/>
      <c r="Q334" s="232"/>
      <c r="R334" s="232"/>
      <c r="S334" s="232"/>
      <c r="T334" s="23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4" t="s">
        <v>137</v>
      </c>
      <c r="AU334" s="234" t="s">
        <v>85</v>
      </c>
      <c r="AV334" s="13" t="s">
        <v>83</v>
      </c>
      <c r="AW334" s="13" t="s">
        <v>36</v>
      </c>
      <c r="AX334" s="13" t="s">
        <v>75</v>
      </c>
      <c r="AY334" s="234" t="s">
        <v>125</v>
      </c>
    </row>
    <row r="335" s="13" customFormat="1">
      <c r="A335" s="13"/>
      <c r="B335" s="224"/>
      <c r="C335" s="225"/>
      <c r="D335" s="226" t="s">
        <v>137</v>
      </c>
      <c r="E335" s="227" t="s">
        <v>19</v>
      </c>
      <c r="F335" s="228" t="s">
        <v>138</v>
      </c>
      <c r="G335" s="225"/>
      <c r="H335" s="227" t="s">
        <v>19</v>
      </c>
      <c r="I335" s="229"/>
      <c r="J335" s="225"/>
      <c r="K335" s="225"/>
      <c r="L335" s="230"/>
      <c r="M335" s="231"/>
      <c r="N335" s="232"/>
      <c r="O335" s="232"/>
      <c r="P335" s="232"/>
      <c r="Q335" s="232"/>
      <c r="R335" s="232"/>
      <c r="S335" s="232"/>
      <c r="T335" s="23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4" t="s">
        <v>137</v>
      </c>
      <c r="AU335" s="234" t="s">
        <v>85</v>
      </c>
      <c r="AV335" s="13" t="s">
        <v>83</v>
      </c>
      <c r="AW335" s="13" t="s">
        <v>36</v>
      </c>
      <c r="AX335" s="13" t="s">
        <v>75</v>
      </c>
      <c r="AY335" s="234" t="s">
        <v>125</v>
      </c>
    </row>
    <row r="336" s="13" customFormat="1">
      <c r="A336" s="13"/>
      <c r="B336" s="224"/>
      <c r="C336" s="225"/>
      <c r="D336" s="226" t="s">
        <v>137</v>
      </c>
      <c r="E336" s="227" t="s">
        <v>19</v>
      </c>
      <c r="F336" s="228" t="s">
        <v>161</v>
      </c>
      <c r="G336" s="225"/>
      <c r="H336" s="227" t="s">
        <v>19</v>
      </c>
      <c r="I336" s="229"/>
      <c r="J336" s="225"/>
      <c r="K336" s="225"/>
      <c r="L336" s="230"/>
      <c r="M336" s="231"/>
      <c r="N336" s="232"/>
      <c r="O336" s="232"/>
      <c r="P336" s="232"/>
      <c r="Q336" s="232"/>
      <c r="R336" s="232"/>
      <c r="S336" s="232"/>
      <c r="T336" s="23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4" t="s">
        <v>137</v>
      </c>
      <c r="AU336" s="234" t="s">
        <v>85</v>
      </c>
      <c r="AV336" s="13" t="s">
        <v>83</v>
      </c>
      <c r="AW336" s="13" t="s">
        <v>36</v>
      </c>
      <c r="AX336" s="13" t="s">
        <v>75</v>
      </c>
      <c r="AY336" s="234" t="s">
        <v>125</v>
      </c>
    </row>
    <row r="337" s="14" customFormat="1">
      <c r="A337" s="14"/>
      <c r="B337" s="235"/>
      <c r="C337" s="236"/>
      <c r="D337" s="226" t="s">
        <v>137</v>
      </c>
      <c r="E337" s="237" t="s">
        <v>19</v>
      </c>
      <c r="F337" s="238" t="s">
        <v>317</v>
      </c>
      <c r="G337" s="236"/>
      <c r="H337" s="239">
        <v>5.0999999999999996</v>
      </c>
      <c r="I337" s="240"/>
      <c r="J337" s="236"/>
      <c r="K337" s="236"/>
      <c r="L337" s="241"/>
      <c r="M337" s="242"/>
      <c r="N337" s="243"/>
      <c r="O337" s="243"/>
      <c r="P337" s="243"/>
      <c r="Q337" s="243"/>
      <c r="R337" s="243"/>
      <c r="S337" s="243"/>
      <c r="T337" s="24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5" t="s">
        <v>137</v>
      </c>
      <c r="AU337" s="245" t="s">
        <v>85</v>
      </c>
      <c r="AV337" s="14" t="s">
        <v>85</v>
      </c>
      <c r="AW337" s="14" t="s">
        <v>36</v>
      </c>
      <c r="AX337" s="14" t="s">
        <v>75</v>
      </c>
      <c r="AY337" s="245" t="s">
        <v>125</v>
      </c>
    </row>
    <row r="338" s="13" customFormat="1">
      <c r="A338" s="13"/>
      <c r="B338" s="224"/>
      <c r="C338" s="225"/>
      <c r="D338" s="226" t="s">
        <v>137</v>
      </c>
      <c r="E338" s="227" t="s">
        <v>19</v>
      </c>
      <c r="F338" s="228" t="s">
        <v>163</v>
      </c>
      <c r="G338" s="225"/>
      <c r="H338" s="227" t="s">
        <v>19</v>
      </c>
      <c r="I338" s="229"/>
      <c r="J338" s="225"/>
      <c r="K338" s="225"/>
      <c r="L338" s="230"/>
      <c r="M338" s="231"/>
      <c r="N338" s="232"/>
      <c r="O338" s="232"/>
      <c r="P338" s="232"/>
      <c r="Q338" s="232"/>
      <c r="R338" s="232"/>
      <c r="S338" s="232"/>
      <c r="T338" s="23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4" t="s">
        <v>137</v>
      </c>
      <c r="AU338" s="234" t="s">
        <v>85</v>
      </c>
      <c r="AV338" s="13" t="s">
        <v>83</v>
      </c>
      <c r="AW338" s="13" t="s">
        <v>36</v>
      </c>
      <c r="AX338" s="13" t="s">
        <v>75</v>
      </c>
      <c r="AY338" s="234" t="s">
        <v>125</v>
      </c>
    </row>
    <row r="339" s="14" customFormat="1">
      <c r="A339" s="14"/>
      <c r="B339" s="235"/>
      <c r="C339" s="236"/>
      <c r="D339" s="226" t="s">
        <v>137</v>
      </c>
      <c r="E339" s="237" t="s">
        <v>19</v>
      </c>
      <c r="F339" s="238" t="s">
        <v>318</v>
      </c>
      <c r="G339" s="236"/>
      <c r="H339" s="239">
        <v>0.90000000000000002</v>
      </c>
      <c r="I339" s="240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5" t="s">
        <v>137</v>
      </c>
      <c r="AU339" s="245" t="s">
        <v>85</v>
      </c>
      <c r="AV339" s="14" t="s">
        <v>85</v>
      </c>
      <c r="AW339" s="14" t="s">
        <v>36</v>
      </c>
      <c r="AX339" s="14" t="s">
        <v>75</v>
      </c>
      <c r="AY339" s="245" t="s">
        <v>125</v>
      </c>
    </row>
    <row r="340" s="14" customFormat="1">
      <c r="A340" s="14"/>
      <c r="B340" s="235"/>
      <c r="C340" s="236"/>
      <c r="D340" s="226" t="s">
        <v>137</v>
      </c>
      <c r="E340" s="237" t="s">
        <v>19</v>
      </c>
      <c r="F340" s="238" t="s">
        <v>319</v>
      </c>
      <c r="G340" s="236"/>
      <c r="H340" s="239">
        <v>7.2000000000000002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5" t="s">
        <v>137</v>
      </c>
      <c r="AU340" s="245" t="s">
        <v>85</v>
      </c>
      <c r="AV340" s="14" t="s">
        <v>85</v>
      </c>
      <c r="AW340" s="14" t="s">
        <v>36</v>
      </c>
      <c r="AX340" s="14" t="s">
        <v>75</v>
      </c>
      <c r="AY340" s="245" t="s">
        <v>125</v>
      </c>
    </row>
    <row r="341" s="14" customFormat="1">
      <c r="A341" s="14"/>
      <c r="B341" s="235"/>
      <c r="C341" s="236"/>
      <c r="D341" s="226" t="s">
        <v>137</v>
      </c>
      <c r="E341" s="237" t="s">
        <v>19</v>
      </c>
      <c r="F341" s="238" t="s">
        <v>320</v>
      </c>
      <c r="G341" s="236"/>
      <c r="H341" s="239">
        <v>24</v>
      </c>
      <c r="I341" s="240"/>
      <c r="J341" s="236"/>
      <c r="K341" s="236"/>
      <c r="L341" s="241"/>
      <c r="M341" s="242"/>
      <c r="N341" s="243"/>
      <c r="O341" s="243"/>
      <c r="P341" s="243"/>
      <c r="Q341" s="243"/>
      <c r="R341" s="243"/>
      <c r="S341" s="243"/>
      <c r="T341" s="24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5" t="s">
        <v>137</v>
      </c>
      <c r="AU341" s="245" t="s">
        <v>85</v>
      </c>
      <c r="AV341" s="14" t="s">
        <v>85</v>
      </c>
      <c r="AW341" s="14" t="s">
        <v>36</v>
      </c>
      <c r="AX341" s="14" t="s">
        <v>75</v>
      </c>
      <c r="AY341" s="245" t="s">
        <v>125</v>
      </c>
    </row>
    <row r="342" s="13" customFormat="1">
      <c r="A342" s="13"/>
      <c r="B342" s="224"/>
      <c r="C342" s="225"/>
      <c r="D342" s="226" t="s">
        <v>137</v>
      </c>
      <c r="E342" s="227" t="s">
        <v>19</v>
      </c>
      <c r="F342" s="228" t="s">
        <v>140</v>
      </c>
      <c r="G342" s="225"/>
      <c r="H342" s="227" t="s">
        <v>19</v>
      </c>
      <c r="I342" s="229"/>
      <c r="J342" s="225"/>
      <c r="K342" s="225"/>
      <c r="L342" s="230"/>
      <c r="M342" s="231"/>
      <c r="N342" s="232"/>
      <c r="O342" s="232"/>
      <c r="P342" s="232"/>
      <c r="Q342" s="232"/>
      <c r="R342" s="232"/>
      <c r="S342" s="232"/>
      <c r="T342" s="23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4" t="s">
        <v>137</v>
      </c>
      <c r="AU342" s="234" t="s">
        <v>85</v>
      </c>
      <c r="AV342" s="13" t="s">
        <v>83</v>
      </c>
      <c r="AW342" s="13" t="s">
        <v>36</v>
      </c>
      <c r="AX342" s="13" t="s">
        <v>75</v>
      </c>
      <c r="AY342" s="234" t="s">
        <v>125</v>
      </c>
    </row>
    <row r="343" s="13" customFormat="1">
      <c r="A343" s="13"/>
      <c r="B343" s="224"/>
      <c r="C343" s="225"/>
      <c r="D343" s="226" t="s">
        <v>137</v>
      </c>
      <c r="E343" s="227" t="s">
        <v>19</v>
      </c>
      <c r="F343" s="228" t="s">
        <v>161</v>
      </c>
      <c r="G343" s="225"/>
      <c r="H343" s="227" t="s">
        <v>19</v>
      </c>
      <c r="I343" s="229"/>
      <c r="J343" s="225"/>
      <c r="K343" s="225"/>
      <c r="L343" s="230"/>
      <c r="M343" s="231"/>
      <c r="N343" s="232"/>
      <c r="O343" s="232"/>
      <c r="P343" s="232"/>
      <c r="Q343" s="232"/>
      <c r="R343" s="232"/>
      <c r="S343" s="232"/>
      <c r="T343" s="23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4" t="s">
        <v>137</v>
      </c>
      <c r="AU343" s="234" t="s">
        <v>85</v>
      </c>
      <c r="AV343" s="13" t="s">
        <v>83</v>
      </c>
      <c r="AW343" s="13" t="s">
        <v>36</v>
      </c>
      <c r="AX343" s="13" t="s">
        <v>75</v>
      </c>
      <c r="AY343" s="234" t="s">
        <v>125</v>
      </c>
    </row>
    <row r="344" s="14" customFormat="1">
      <c r="A344" s="14"/>
      <c r="B344" s="235"/>
      <c r="C344" s="236"/>
      <c r="D344" s="226" t="s">
        <v>137</v>
      </c>
      <c r="E344" s="237" t="s">
        <v>19</v>
      </c>
      <c r="F344" s="238" t="s">
        <v>321</v>
      </c>
      <c r="G344" s="236"/>
      <c r="H344" s="239">
        <v>1.8</v>
      </c>
      <c r="I344" s="240"/>
      <c r="J344" s="236"/>
      <c r="K344" s="236"/>
      <c r="L344" s="241"/>
      <c r="M344" s="242"/>
      <c r="N344" s="243"/>
      <c r="O344" s="243"/>
      <c r="P344" s="243"/>
      <c r="Q344" s="243"/>
      <c r="R344" s="243"/>
      <c r="S344" s="243"/>
      <c r="T344" s="24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5" t="s">
        <v>137</v>
      </c>
      <c r="AU344" s="245" t="s">
        <v>85</v>
      </c>
      <c r="AV344" s="14" t="s">
        <v>85</v>
      </c>
      <c r="AW344" s="14" t="s">
        <v>36</v>
      </c>
      <c r="AX344" s="14" t="s">
        <v>75</v>
      </c>
      <c r="AY344" s="245" t="s">
        <v>125</v>
      </c>
    </row>
    <row r="345" s="13" customFormat="1">
      <c r="A345" s="13"/>
      <c r="B345" s="224"/>
      <c r="C345" s="225"/>
      <c r="D345" s="226" t="s">
        <v>137</v>
      </c>
      <c r="E345" s="227" t="s">
        <v>19</v>
      </c>
      <c r="F345" s="228" t="s">
        <v>163</v>
      </c>
      <c r="G345" s="225"/>
      <c r="H345" s="227" t="s">
        <v>19</v>
      </c>
      <c r="I345" s="229"/>
      <c r="J345" s="225"/>
      <c r="K345" s="225"/>
      <c r="L345" s="230"/>
      <c r="M345" s="231"/>
      <c r="N345" s="232"/>
      <c r="O345" s="232"/>
      <c r="P345" s="232"/>
      <c r="Q345" s="232"/>
      <c r="R345" s="232"/>
      <c r="S345" s="232"/>
      <c r="T345" s="23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4" t="s">
        <v>137</v>
      </c>
      <c r="AU345" s="234" t="s">
        <v>85</v>
      </c>
      <c r="AV345" s="13" t="s">
        <v>83</v>
      </c>
      <c r="AW345" s="13" t="s">
        <v>36</v>
      </c>
      <c r="AX345" s="13" t="s">
        <v>75</v>
      </c>
      <c r="AY345" s="234" t="s">
        <v>125</v>
      </c>
    </row>
    <row r="346" s="14" customFormat="1">
      <c r="A346" s="14"/>
      <c r="B346" s="235"/>
      <c r="C346" s="236"/>
      <c r="D346" s="226" t="s">
        <v>137</v>
      </c>
      <c r="E346" s="237" t="s">
        <v>19</v>
      </c>
      <c r="F346" s="238" t="s">
        <v>322</v>
      </c>
      <c r="G346" s="236"/>
      <c r="H346" s="239">
        <v>19.800000000000001</v>
      </c>
      <c r="I346" s="240"/>
      <c r="J346" s="236"/>
      <c r="K346" s="236"/>
      <c r="L346" s="241"/>
      <c r="M346" s="242"/>
      <c r="N346" s="243"/>
      <c r="O346" s="243"/>
      <c r="P346" s="243"/>
      <c r="Q346" s="243"/>
      <c r="R346" s="243"/>
      <c r="S346" s="243"/>
      <c r="T346" s="24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5" t="s">
        <v>137</v>
      </c>
      <c r="AU346" s="245" t="s">
        <v>85</v>
      </c>
      <c r="AV346" s="14" t="s">
        <v>85</v>
      </c>
      <c r="AW346" s="14" t="s">
        <v>36</v>
      </c>
      <c r="AX346" s="14" t="s">
        <v>75</v>
      </c>
      <c r="AY346" s="245" t="s">
        <v>125</v>
      </c>
    </row>
    <row r="347" s="15" customFormat="1">
      <c r="A347" s="15"/>
      <c r="B347" s="246"/>
      <c r="C347" s="247"/>
      <c r="D347" s="226" t="s">
        <v>137</v>
      </c>
      <c r="E347" s="248" t="s">
        <v>19</v>
      </c>
      <c r="F347" s="249" t="s">
        <v>144</v>
      </c>
      <c r="G347" s="247"/>
      <c r="H347" s="250">
        <v>58.799999999999997</v>
      </c>
      <c r="I347" s="251"/>
      <c r="J347" s="247"/>
      <c r="K347" s="247"/>
      <c r="L347" s="252"/>
      <c r="M347" s="253"/>
      <c r="N347" s="254"/>
      <c r="O347" s="254"/>
      <c r="P347" s="254"/>
      <c r="Q347" s="254"/>
      <c r="R347" s="254"/>
      <c r="S347" s="254"/>
      <c r="T347" s="25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56" t="s">
        <v>137</v>
      </c>
      <c r="AU347" s="256" t="s">
        <v>85</v>
      </c>
      <c r="AV347" s="15" t="s">
        <v>133</v>
      </c>
      <c r="AW347" s="15" t="s">
        <v>36</v>
      </c>
      <c r="AX347" s="15" t="s">
        <v>83</v>
      </c>
      <c r="AY347" s="256" t="s">
        <v>125</v>
      </c>
    </row>
    <row r="348" s="2" customFormat="1" ht="24.15" customHeight="1">
      <c r="A348" s="40"/>
      <c r="B348" s="41"/>
      <c r="C348" s="257" t="s">
        <v>365</v>
      </c>
      <c r="D348" s="257" t="s">
        <v>200</v>
      </c>
      <c r="E348" s="258" t="s">
        <v>324</v>
      </c>
      <c r="F348" s="259" t="s">
        <v>325</v>
      </c>
      <c r="G348" s="260" t="s">
        <v>285</v>
      </c>
      <c r="H348" s="261">
        <v>61.740000000000002</v>
      </c>
      <c r="I348" s="262"/>
      <c r="J348" s="263">
        <f>ROUND(I348*H348,2)</f>
        <v>0</v>
      </c>
      <c r="K348" s="259" t="s">
        <v>132</v>
      </c>
      <c r="L348" s="264"/>
      <c r="M348" s="265" t="s">
        <v>19</v>
      </c>
      <c r="N348" s="266" t="s">
        <v>46</v>
      </c>
      <c r="O348" s="86"/>
      <c r="P348" s="215">
        <f>O348*H348</f>
        <v>0</v>
      </c>
      <c r="Q348" s="215">
        <v>0.00029999999999999997</v>
      </c>
      <c r="R348" s="215">
        <f>Q348*H348</f>
        <v>0.018522</v>
      </c>
      <c r="S348" s="215">
        <v>0</v>
      </c>
      <c r="T348" s="21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7" t="s">
        <v>199</v>
      </c>
      <c r="AT348" s="217" t="s">
        <v>200</v>
      </c>
      <c r="AU348" s="217" t="s">
        <v>85</v>
      </c>
      <c r="AY348" s="19" t="s">
        <v>125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9" t="s">
        <v>83</v>
      </c>
      <c r="BK348" s="218">
        <f>ROUND(I348*H348,2)</f>
        <v>0</v>
      </c>
      <c r="BL348" s="19" t="s">
        <v>133</v>
      </c>
      <c r="BM348" s="217" t="s">
        <v>654</v>
      </c>
    </row>
    <row r="349" s="14" customFormat="1">
      <c r="A349" s="14"/>
      <c r="B349" s="235"/>
      <c r="C349" s="236"/>
      <c r="D349" s="226" t="s">
        <v>137</v>
      </c>
      <c r="E349" s="236"/>
      <c r="F349" s="238" t="s">
        <v>327</v>
      </c>
      <c r="G349" s="236"/>
      <c r="H349" s="239">
        <v>61.740000000000002</v>
      </c>
      <c r="I349" s="240"/>
      <c r="J349" s="236"/>
      <c r="K349" s="236"/>
      <c r="L349" s="241"/>
      <c r="M349" s="242"/>
      <c r="N349" s="243"/>
      <c r="O349" s="243"/>
      <c r="P349" s="243"/>
      <c r="Q349" s="243"/>
      <c r="R349" s="243"/>
      <c r="S349" s="243"/>
      <c r="T349" s="24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5" t="s">
        <v>137</v>
      </c>
      <c r="AU349" s="245" t="s">
        <v>85</v>
      </c>
      <c r="AV349" s="14" t="s">
        <v>85</v>
      </c>
      <c r="AW349" s="14" t="s">
        <v>4</v>
      </c>
      <c r="AX349" s="14" t="s">
        <v>83</v>
      </c>
      <c r="AY349" s="245" t="s">
        <v>125</v>
      </c>
    </row>
    <row r="350" s="2" customFormat="1" ht="24.15" customHeight="1">
      <c r="A350" s="40"/>
      <c r="B350" s="41"/>
      <c r="C350" s="206" t="s">
        <v>377</v>
      </c>
      <c r="D350" s="206" t="s">
        <v>128</v>
      </c>
      <c r="E350" s="207" t="s">
        <v>291</v>
      </c>
      <c r="F350" s="208" t="s">
        <v>292</v>
      </c>
      <c r="G350" s="209" t="s">
        <v>285</v>
      </c>
      <c r="H350" s="210">
        <v>214.90000000000001</v>
      </c>
      <c r="I350" s="211"/>
      <c r="J350" s="212">
        <f>ROUND(I350*H350,2)</f>
        <v>0</v>
      </c>
      <c r="K350" s="208" t="s">
        <v>132</v>
      </c>
      <c r="L350" s="46"/>
      <c r="M350" s="213" t="s">
        <v>19</v>
      </c>
      <c r="N350" s="214" t="s">
        <v>46</v>
      </c>
      <c r="O350" s="86"/>
      <c r="P350" s="215">
        <f>O350*H350</f>
        <v>0</v>
      </c>
      <c r="Q350" s="215">
        <v>0</v>
      </c>
      <c r="R350" s="215">
        <f>Q350*H350</f>
        <v>0</v>
      </c>
      <c r="S350" s="215">
        <v>0</v>
      </c>
      <c r="T350" s="216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7" t="s">
        <v>133</v>
      </c>
      <c r="AT350" s="217" t="s">
        <v>128</v>
      </c>
      <c r="AU350" s="217" t="s">
        <v>85</v>
      </c>
      <c r="AY350" s="19" t="s">
        <v>125</v>
      </c>
      <c r="BE350" s="218">
        <f>IF(N350="základní",J350,0)</f>
        <v>0</v>
      </c>
      <c r="BF350" s="218">
        <f>IF(N350="snížená",J350,0)</f>
        <v>0</v>
      </c>
      <c r="BG350" s="218">
        <f>IF(N350="zákl. přenesená",J350,0)</f>
        <v>0</v>
      </c>
      <c r="BH350" s="218">
        <f>IF(N350="sníž. přenesená",J350,0)</f>
        <v>0</v>
      </c>
      <c r="BI350" s="218">
        <f>IF(N350="nulová",J350,0)</f>
        <v>0</v>
      </c>
      <c r="BJ350" s="19" t="s">
        <v>83</v>
      </c>
      <c r="BK350" s="218">
        <f>ROUND(I350*H350,2)</f>
        <v>0</v>
      </c>
      <c r="BL350" s="19" t="s">
        <v>133</v>
      </c>
      <c r="BM350" s="217" t="s">
        <v>655</v>
      </c>
    </row>
    <row r="351" s="2" customFormat="1">
      <c r="A351" s="40"/>
      <c r="B351" s="41"/>
      <c r="C351" s="42"/>
      <c r="D351" s="219" t="s">
        <v>135</v>
      </c>
      <c r="E351" s="42"/>
      <c r="F351" s="220" t="s">
        <v>294</v>
      </c>
      <c r="G351" s="42"/>
      <c r="H351" s="42"/>
      <c r="I351" s="221"/>
      <c r="J351" s="42"/>
      <c r="K351" s="42"/>
      <c r="L351" s="46"/>
      <c r="M351" s="222"/>
      <c r="N351" s="223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135</v>
      </c>
      <c r="AU351" s="19" t="s">
        <v>85</v>
      </c>
    </row>
    <row r="352" s="13" customFormat="1">
      <c r="A352" s="13"/>
      <c r="B352" s="224"/>
      <c r="C352" s="225"/>
      <c r="D352" s="226" t="s">
        <v>137</v>
      </c>
      <c r="E352" s="227" t="s">
        <v>19</v>
      </c>
      <c r="F352" s="228" t="s">
        <v>138</v>
      </c>
      <c r="G352" s="225"/>
      <c r="H352" s="227" t="s">
        <v>19</v>
      </c>
      <c r="I352" s="229"/>
      <c r="J352" s="225"/>
      <c r="K352" s="225"/>
      <c r="L352" s="230"/>
      <c r="M352" s="231"/>
      <c r="N352" s="232"/>
      <c r="O352" s="232"/>
      <c r="P352" s="232"/>
      <c r="Q352" s="232"/>
      <c r="R352" s="232"/>
      <c r="S352" s="232"/>
      <c r="T352" s="23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4" t="s">
        <v>137</v>
      </c>
      <c r="AU352" s="234" t="s">
        <v>85</v>
      </c>
      <c r="AV352" s="13" t="s">
        <v>83</v>
      </c>
      <c r="AW352" s="13" t="s">
        <v>36</v>
      </c>
      <c r="AX352" s="13" t="s">
        <v>75</v>
      </c>
      <c r="AY352" s="234" t="s">
        <v>125</v>
      </c>
    </row>
    <row r="353" s="13" customFormat="1">
      <c r="A353" s="13"/>
      <c r="B353" s="224"/>
      <c r="C353" s="225"/>
      <c r="D353" s="226" t="s">
        <v>137</v>
      </c>
      <c r="E353" s="227" t="s">
        <v>19</v>
      </c>
      <c r="F353" s="228" t="s">
        <v>330</v>
      </c>
      <c r="G353" s="225"/>
      <c r="H353" s="227" t="s">
        <v>19</v>
      </c>
      <c r="I353" s="229"/>
      <c r="J353" s="225"/>
      <c r="K353" s="225"/>
      <c r="L353" s="230"/>
      <c r="M353" s="231"/>
      <c r="N353" s="232"/>
      <c r="O353" s="232"/>
      <c r="P353" s="232"/>
      <c r="Q353" s="232"/>
      <c r="R353" s="232"/>
      <c r="S353" s="232"/>
      <c r="T353" s="23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4" t="s">
        <v>137</v>
      </c>
      <c r="AU353" s="234" t="s">
        <v>85</v>
      </c>
      <c r="AV353" s="13" t="s">
        <v>83</v>
      </c>
      <c r="AW353" s="13" t="s">
        <v>36</v>
      </c>
      <c r="AX353" s="13" t="s">
        <v>75</v>
      </c>
      <c r="AY353" s="234" t="s">
        <v>125</v>
      </c>
    </row>
    <row r="354" s="14" customFormat="1">
      <c r="A354" s="14"/>
      <c r="B354" s="235"/>
      <c r="C354" s="236"/>
      <c r="D354" s="226" t="s">
        <v>137</v>
      </c>
      <c r="E354" s="237" t="s">
        <v>19</v>
      </c>
      <c r="F354" s="238" t="s">
        <v>331</v>
      </c>
      <c r="G354" s="236"/>
      <c r="H354" s="239">
        <v>104.09999999999999</v>
      </c>
      <c r="I354" s="240"/>
      <c r="J354" s="236"/>
      <c r="K354" s="236"/>
      <c r="L354" s="241"/>
      <c r="M354" s="242"/>
      <c r="N354" s="243"/>
      <c r="O354" s="243"/>
      <c r="P354" s="243"/>
      <c r="Q354" s="243"/>
      <c r="R354" s="243"/>
      <c r="S354" s="243"/>
      <c r="T354" s="24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5" t="s">
        <v>137</v>
      </c>
      <c r="AU354" s="245" t="s">
        <v>85</v>
      </c>
      <c r="AV354" s="14" t="s">
        <v>85</v>
      </c>
      <c r="AW354" s="14" t="s">
        <v>36</v>
      </c>
      <c r="AX354" s="14" t="s">
        <v>75</v>
      </c>
      <c r="AY354" s="245" t="s">
        <v>125</v>
      </c>
    </row>
    <row r="355" s="13" customFormat="1">
      <c r="A355" s="13"/>
      <c r="B355" s="224"/>
      <c r="C355" s="225"/>
      <c r="D355" s="226" t="s">
        <v>137</v>
      </c>
      <c r="E355" s="227" t="s">
        <v>19</v>
      </c>
      <c r="F355" s="228" t="s">
        <v>140</v>
      </c>
      <c r="G355" s="225"/>
      <c r="H355" s="227" t="s">
        <v>19</v>
      </c>
      <c r="I355" s="229"/>
      <c r="J355" s="225"/>
      <c r="K355" s="225"/>
      <c r="L355" s="230"/>
      <c r="M355" s="231"/>
      <c r="N355" s="232"/>
      <c r="O355" s="232"/>
      <c r="P355" s="232"/>
      <c r="Q355" s="232"/>
      <c r="R355" s="232"/>
      <c r="S355" s="232"/>
      <c r="T355" s="23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4" t="s">
        <v>137</v>
      </c>
      <c r="AU355" s="234" t="s">
        <v>85</v>
      </c>
      <c r="AV355" s="13" t="s">
        <v>83</v>
      </c>
      <c r="AW355" s="13" t="s">
        <v>36</v>
      </c>
      <c r="AX355" s="13" t="s">
        <v>75</v>
      </c>
      <c r="AY355" s="234" t="s">
        <v>125</v>
      </c>
    </row>
    <row r="356" s="13" customFormat="1">
      <c r="A356" s="13"/>
      <c r="B356" s="224"/>
      <c r="C356" s="225"/>
      <c r="D356" s="226" t="s">
        <v>137</v>
      </c>
      <c r="E356" s="227" t="s">
        <v>19</v>
      </c>
      <c r="F356" s="228" t="s">
        <v>330</v>
      </c>
      <c r="G356" s="225"/>
      <c r="H356" s="227" t="s">
        <v>19</v>
      </c>
      <c r="I356" s="229"/>
      <c r="J356" s="225"/>
      <c r="K356" s="225"/>
      <c r="L356" s="230"/>
      <c r="M356" s="231"/>
      <c r="N356" s="232"/>
      <c r="O356" s="232"/>
      <c r="P356" s="232"/>
      <c r="Q356" s="232"/>
      <c r="R356" s="232"/>
      <c r="S356" s="232"/>
      <c r="T356" s="23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4" t="s">
        <v>137</v>
      </c>
      <c r="AU356" s="234" t="s">
        <v>85</v>
      </c>
      <c r="AV356" s="13" t="s">
        <v>83</v>
      </c>
      <c r="AW356" s="13" t="s">
        <v>36</v>
      </c>
      <c r="AX356" s="13" t="s">
        <v>75</v>
      </c>
      <c r="AY356" s="234" t="s">
        <v>125</v>
      </c>
    </row>
    <row r="357" s="14" customFormat="1">
      <c r="A357" s="14"/>
      <c r="B357" s="235"/>
      <c r="C357" s="236"/>
      <c r="D357" s="226" t="s">
        <v>137</v>
      </c>
      <c r="E357" s="237" t="s">
        <v>19</v>
      </c>
      <c r="F357" s="238" t="s">
        <v>332</v>
      </c>
      <c r="G357" s="236"/>
      <c r="H357" s="239">
        <v>110.8</v>
      </c>
      <c r="I357" s="240"/>
      <c r="J357" s="236"/>
      <c r="K357" s="236"/>
      <c r="L357" s="241"/>
      <c r="M357" s="242"/>
      <c r="N357" s="243"/>
      <c r="O357" s="243"/>
      <c r="P357" s="243"/>
      <c r="Q357" s="243"/>
      <c r="R357" s="243"/>
      <c r="S357" s="243"/>
      <c r="T357" s="24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5" t="s">
        <v>137</v>
      </c>
      <c r="AU357" s="245" t="s">
        <v>85</v>
      </c>
      <c r="AV357" s="14" t="s">
        <v>85</v>
      </c>
      <c r="AW357" s="14" t="s">
        <v>36</v>
      </c>
      <c r="AX357" s="14" t="s">
        <v>75</v>
      </c>
      <c r="AY357" s="245" t="s">
        <v>125</v>
      </c>
    </row>
    <row r="358" s="15" customFormat="1">
      <c r="A358" s="15"/>
      <c r="B358" s="246"/>
      <c r="C358" s="247"/>
      <c r="D358" s="226" t="s">
        <v>137</v>
      </c>
      <c r="E358" s="248" t="s">
        <v>19</v>
      </c>
      <c r="F358" s="249" t="s">
        <v>144</v>
      </c>
      <c r="G358" s="247"/>
      <c r="H358" s="250">
        <v>214.89999999999998</v>
      </c>
      <c r="I358" s="251"/>
      <c r="J358" s="247"/>
      <c r="K358" s="247"/>
      <c r="L358" s="252"/>
      <c r="M358" s="253"/>
      <c r="N358" s="254"/>
      <c r="O358" s="254"/>
      <c r="P358" s="254"/>
      <c r="Q358" s="254"/>
      <c r="R358" s="254"/>
      <c r="S358" s="254"/>
      <c r="T358" s="25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56" t="s">
        <v>137</v>
      </c>
      <c r="AU358" s="256" t="s">
        <v>85</v>
      </c>
      <c r="AV358" s="15" t="s">
        <v>133</v>
      </c>
      <c r="AW358" s="15" t="s">
        <v>36</v>
      </c>
      <c r="AX358" s="15" t="s">
        <v>83</v>
      </c>
      <c r="AY358" s="256" t="s">
        <v>125</v>
      </c>
    </row>
    <row r="359" s="2" customFormat="1" ht="21.75" customHeight="1">
      <c r="A359" s="40"/>
      <c r="B359" s="41"/>
      <c r="C359" s="257" t="s">
        <v>385</v>
      </c>
      <c r="D359" s="257" t="s">
        <v>200</v>
      </c>
      <c r="E359" s="258" t="s">
        <v>334</v>
      </c>
      <c r="F359" s="259" t="s">
        <v>335</v>
      </c>
      <c r="G359" s="260" t="s">
        <v>285</v>
      </c>
      <c r="H359" s="261">
        <v>225.64500000000001</v>
      </c>
      <c r="I359" s="262"/>
      <c r="J359" s="263">
        <f>ROUND(I359*H359,2)</f>
        <v>0</v>
      </c>
      <c r="K359" s="259" t="s">
        <v>132</v>
      </c>
      <c r="L359" s="264"/>
      <c r="M359" s="265" t="s">
        <v>19</v>
      </c>
      <c r="N359" s="266" t="s">
        <v>46</v>
      </c>
      <c r="O359" s="86"/>
      <c r="P359" s="215">
        <f>O359*H359</f>
        <v>0</v>
      </c>
      <c r="Q359" s="215">
        <v>0.00020000000000000001</v>
      </c>
      <c r="R359" s="215">
        <f>Q359*H359</f>
        <v>0.045129000000000002</v>
      </c>
      <c r="S359" s="215">
        <v>0</v>
      </c>
      <c r="T359" s="21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7" t="s">
        <v>199</v>
      </c>
      <c r="AT359" s="217" t="s">
        <v>200</v>
      </c>
      <c r="AU359" s="217" t="s">
        <v>85</v>
      </c>
      <c r="AY359" s="19" t="s">
        <v>125</v>
      </c>
      <c r="BE359" s="218">
        <f>IF(N359="základní",J359,0)</f>
        <v>0</v>
      </c>
      <c r="BF359" s="218">
        <f>IF(N359="snížená",J359,0)</f>
        <v>0</v>
      </c>
      <c r="BG359" s="218">
        <f>IF(N359="zákl. přenesená",J359,0)</f>
        <v>0</v>
      </c>
      <c r="BH359" s="218">
        <f>IF(N359="sníž. přenesená",J359,0)</f>
        <v>0</v>
      </c>
      <c r="BI359" s="218">
        <f>IF(N359="nulová",J359,0)</f>
        <v>0</v>
      </c>
      <c r="BJ359" s="19" t="s">
        <v>83</v>
      </c>
      <c r="BK359" s="218">
        <f>ROUND(I359*H359,2)</f>
        <v>0</v>
      </c>
      <c r="BL359" s="19" t="s">
        <v>133</v>
      </c>
      <c r="BM359" s="217" t="s">
        <v>656</v>
      </c>
    </row>
    <row r="360" s="14" customFormat="1">
      <c r="A360" s="14"/>
      <c r="B360" s="235"/>
      <c r="C360" s="236"/>
      <c r="D360" s="226" t="s">
        <v>137</v>
      </c>
      <c r="E360" s="236"/>
      <c r="F360" s="238" t="s">
        <v>337</v>
      </c>
      <c r="G360" s="236"/>
      <c r="H360" s="239">
        <v>225.64500000000001</v>
      </c>
      <c r="I360" s="240"/>
      <c r="J360" s="236"/>
      <c r="K360" s="236"/>
      <c r="L360" s="241"/>
      <c r="M360" s="242"/>
      <c r="N360" s="243"/>
      <c r="O360" s="243"/>
      <c r="P360" s="243"/>
      <c r="Q360" s="243"/>
      <c r="R360" s="243"/>
      <c r="S360" s="243"/>
      <c r="T360" s="24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5" t="s">
        <v>137</v>
      </c>
      <c r="AU360" s="245" t="s">
        <v>85</v>
      </c>
      <c r="AV360" s="14" t="s">
        <v>85</v>
      </c>
      <c r="AW360" s="14" t="s">
        <v>4</v>
      </c>
      <c r="AX360" s="14" t="s">
        <v>83</v>
      </c>
      <c r="AY360" s="245" t="s">
        <v>125</v>
      </c>
    </row>
    <row r="361" s="2" customFormat="1" ht="24.15" customHeight="1">
      <c r="A361" s="40"/>
      <c r="B361" s="41"/>
      <c r="C361" s="206" t="s">
        <v>393</v>
      </c>
      <c r="D361" s="206" t="s">
        <v>128</v>
      </c>
      <c r="E361" s="207" t="s">
        <v>291</v>
      </c>
      <c r="F361" s="208" t="s">
        <v>292</v>
      </c>
      <c r="G361" s="209" t="s">
        <v>285</v>
      </c>
      <c r="H361" s="210">
        <v>31.640000000000001</v>
      </c>
      <c r="I361" s="211"/>
      <c r="J361" s="212">
        <f>ROUND(I361*H361,2)</f>
        <v>0</v>
      </c>
      <c r="K361" s="208" t="s">
        <v>132</v>
      </c>
      <c r="L361" s="46"/>
      <c r="M361" s="213" t="s">
        <v>19</v>
      </c>
      <c r="N361" s="214" t="s">
        <v>46</v>
      </c>
      <c r="O361" s="86"/>
      <c r="P361" s="215">
        <f>O361*H361</f>
        <v>0</v>
      </c>
      <c r="Q361" s="215">
        <v>0</v>
      </c>
      <c r="R361" s="215">
        <f>Q361*H361</f>
        <v>0</v>
      </c>
      <c r="S361" s="215">
        <v>0</v>
      </c>
      <c r="T361" s="21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17" t="s">
        <v>133</v>
      </c>
      <c r="AT361" s="217" t="s">
        <v>128</v>
      </c>
      <c r="AU361" s="217" t="s">
        <v>85</v>
      </c>
      <c r="AY361" s="19" t="s">
        <v>125</v>
      </c>
      <c r="BE361" s="218">
        <f>IF(N361="základní",J361,0)</f>
        <v>0</v>
      </c>
      <c r="BF361" s="218">
        <f>IF(N361="snížená",J361,0)</f>
        <v>0</v>
      </c>
      <c r="BG361" s="218">
        <f>IF(N361="zákl. přenesená",J361,0)</f>
        <v>0</v>
      </c>
      <c r="BH361" s="218">
        <f>IF(N361="sníž. přenesená",J361,0)</f>
        <v>0</v>
      </c>
      <c r="BI361" s="218">
        <f>IF(N361="nulová",J361,0)</f>
        <v>0</v>
      </c>
      <c r="BJ361" s="19" t="s">
        <v>83</v>
      </c>
      <c r="BK361" s="218">
        <f>ROUND(I361*H361,2)</f>
        <v>0</v>
      </c>
      <c r="BL361" s="19" t="s">
        <v>133</v>
      </c>
      <c r="BM361" s="217" t="s">
        <v>657</v>
      </c>
    </row>
    <row r="362" s="2" customFormat="1">
      <c r="A362" s="40"/>
      <c r="B362" s="41"/>
      <c r="C362" s="42"/>
      <c r="D362" s="219" t="s">
        <v>135</v>
      </c>
      <c r="E362" s="42"/>
      <c r="F362" s="220" t="s">
        <v>294</v>
      </c>
      <c r="G362" s="42"/>
      <c r="H362" s="42"/>
      <c r="I362" s="221"/>
      <c r="J362" s="42"/>
      <c r="K362" s="42"/>
      <c r="L362" s="46"/>
      <c r="M362" s="222"/>
      <c r="N362" s="223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135</v>
      </c>
      <c r="AU362" s="19" t="s">
        <v>85</v>
      </c>
    </row>
    <row r="363" s="13" customFormat="1">
      <c r="A363" s="13"/>
      <c r="B363" s="224"/>
      <c r="C363" s="225"/>
      <c r="D363" s="226" t="s">
        <v>137</v>
      </c>
      <c r="E363" s="227" t="s">
        <v>19</v>
      </c>
      <c r="F363" s="228" t="s">
        <v>138</v>
      </c>
      <c r="G363" s="225"/>
      <c r="H363" s="227" t="s">
        <v>19</v>
      </c>
      <c r="I363" s="229"/>
      <c r="J363" s="225"/>
      <c r="K363" s="225"/>
      <c r="L363" s="230"/>
      <c r="M363" s="231"/>
      <c r="N363" s="232"/>
      <c r="O363" s="232"/>
      <c r="P363" s="232"/>
      <c r="Q363" s="232"/>
      <c r="R363" s="232"/>
      <c r="S363" s="232"/>
      <c r="T363" s="23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4" t="s">
        <v>137</v>
      </c>
      <c r="AU363" s="234" t="s">
        <v>85</v>
      </c>
      <c r="AV363" s="13" t="s">
        <v>83</v>
      </c>
      <c r="AW363" s="13" t="s">
        <v>36</v>
      </c>
      <c r="AX363" s="13" t="s">
        <v>75</v>
      </c>
      <c r="AY363" s="234" t="s">
        <v>125</v>
      </c>
    </row>
    <row r="364" s="13" customFormat="1">
      <c r="A364" s="13"/>
      <c r="B364" s="224"/>
      <c r="C364" s="225"/>
      <c r="D364" s="226" t="s">
        <v>137</v>
      </c>
      <c r="E364" s="227" t="s">
        <v>19</v>
      </c>
      <c r="F364" s="228" t="s">
        <v>340</v>
      </c>
      <c r="G364" s="225"/>
      <c r="H364" s="227" t="s">
        <v>19</v>
      </c>
      <c r="I364" s="229"/>
      <c r="J364" s="225"/>
      <c r="K364" s="225"/>
      <c r="L364" s="230"/>
      <c r="M364" s="231"/>
      <c r="N364" s="232"/>
      <c r="O364" s="232"/>
      <c r="P364" s="232"/>
      <c r="Q364" s="232"/>
      <c r="R364" s="232"/>
      <c r="S364" s="232"/>
      <c r="T364" s="23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4" t="s">
        <v>137</v>
      </c>
      <c r="AU364" s="234" t="s">
        <v>85</v>
      </c>
      <c r="AV364" s="13" t="s">
        <v>83</v>
      </c>
      <c r="AW364" s="13" t="s">
        <v>36</v>
      </c>
      <c r="AX364" s="13" t="s">
        <v>75</v>
      </c>
      <c r="AY364" s="234" t="s">
        <v>125</v>
      </c>
    </row>
    <row r="365" s="14" customFormat="1">
      <c r="A365" s="14"/>
      <c r="B365" s="235"/>
      <c r="C365" s="236"/>
      <c r="D365" s="226" t="s">
        <v>137</v>
      </c>
      <c r="E365" s="237" t="s">
        <v>19</v>
      </c>
      <c r="F365" s="238" t="s">
        <v>341</v>
      </c>
      <c r="G365" s="236"/>
      <c r="H365" s="239">
        <v>15.68</v>
      </c>
      <c r="I365" s="240"/>
      <c r="J365" s="236"/>
      <c r="K365" s="236"/>
      <c r="L365" s="241"/>
      <c r="M365" s="242"/>
      <c r="N365" s="243"/>
      <c r="O365" s="243"/>
      <c r="P365" s="243"/>
      <c r="Q365" s="243"/>
      <c r="R365" s="243"/>
      <c r="S365" s="243"/>
      <c r="T365" s="24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5" t="s">
        <v>137</v>
      </c>
      <c r="AU365" s="245" t="s">
        <v>85</v>
      </c>
      <c r="AV365" s="14" t="s">
        <v>85</v>
      </c>
      <c r="AW365" s="14" t="s">
        <v>36</v>
      </c>
      <c r="AX365" s="14" t="s">
        <v>75</v>
      </c>
      <c r="AY365" s="245" t="s">
        <v>125</v>
      </c>
    </row>
    <row r="366" s="13" customFormat="1">
      <c r="A366" s="13"/>
      <c r="B366" s="224"/>
      <c r="C366" s="225"/>
      <c r="D366" s="226" t="s">
        <v>137</v>
      </c>
      <c r="E366" s="227" t="s">
        <v>19</v>
      </c>
      <c r="F366" s="228" t="s">
        <v>140</v>
      </c>
      <c r="G366" s="225"/>
      <c r="H366" s="227" t="s">
        <v>19</v>
      </c>
      <c r="I366" s="229"/>
      <c r="J366" s="225"/>
      <c r="K366" s="225"/>
      <c r="L366" s="230"/>
      <c r="M366" s="231"/>
      <c r="N366" s="232"/>
      <c r="O366" s="232"/>
      <c r="P366" s="232"/>
      <c r="Q366" s="232"/>
      <c r="R366" s="232"/>
      <c r="S366" s="232"/>
      <c r="T366" s="23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4" t="s">
        <v>137</v>
      </c>
      <c r="AU366" s="234" t="s">
        <v>85</v>
      </c>
      <c r="AV366" s="13" t="s">
        <v>83</v>
      </c>
      <c r="AW366" s="13" t="s">
        <v>36</v>
      </c>
      <c r="AX366" s="13" t="s">
        <v>75</v>
      </c>
      <c r="AY366" s="234" t="s">
        <v>125</v>
      </c>
    </row>
    <row r="367" s="13" customFormat="1">
      <c r="A367" s="13"/>
      <c r="B367" s="224"/>
      <c r="C367" s="225"/>
      <c r="D367" s="226" t="s">
        <v>137</v>
      </c>
      <c r="E367" s="227" t="s">
        <v>19</v>
      </c>
      <c r="F367" s="228" t="s">
        <v>340</v>
      </c>
      <c r="G367" s="225"/>
      <c r="H367" s="227" t="s">
        <v>19</v>
      </c>
      <c r="I367" s="229"/>
      <c r="J367" s="225"/>
      <c r="K367" s="225"/>
      <c r="L367" s="230"/>
      <c r="M367" s="231"/>
      <c r="N367" s="232"/>
      <c r="O367" s="232"/>
      <c r="P367" s="232"/>
      <c r="Q367" s="232"/>
      <c r="R367" s="232"/>
      <c r="S367" s="232"/>
      <c r="T367" s="23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4" t="s">
        <v>137</v>
      </c>
      <c r="AU367" s="234" t="s">
        <v>85</v>
      </c>
      <c r="AV367" s="13" t="s">
        <v>83</v>
      </c>
      <c r="AW367" s="13" t="s">
        <v>36</v>
      </c>
      <c r="AX367" s="13" t="s">
        <v>75</v>
      </c>
      <c r="AY367" s="234" t="s">
        <v>125</v>
      </c>
    </row>
    <row r="368" s="14" customFormat="1">
      <c r="A368" s="14"/>
      <c r="B368" s="235"/>
      <c r="C368" s="236"/>
      <c r="D368" s="226" t="s">
        <v>137</v>
      </c>
      <c r="E368" s="237" t="s">
        <v>19</v>
      </c>
      <c r="F368" s="238" t="s">
        <v>342</v>
      </c>
      <c r="G368" s="236"/>
      <c r="H368" s="239">
        <v>15.960000000000001</v>
      </c>
      <c r="I368" s="240"/>
      <c r="J368" s="236"/>
      <c r="K368" s="236"/>
      <c r="L368" s="241"/>
      <c r="M368" s="242"/>
      <c r="N368" s="243"/>
      <c r="O368" s="243"/>
      <c r="P368" s="243"/>
      <c r="Q368" s="243"/>
      <c r="R368" s="243"/>
      <c r="S368" s="243"/>
      <c r="T368" s="24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5" t="s">
        <v>137</v>
      </c>
      <c r="AU368" s="245" t="s">
        <v>85</v>
      </c>
      <c r="AV368" s="14" t="s">
        <v>85</v>
      </c>
      <c r="AW368" s="14" t="s">
        <v>36</v>
      </c>
      <c r="AX368" s="14" t="s">
        <v>75</v>
      </c>
      <c r="AY368" s="245" t="s">
        <v>125</v>
      </c>
    </row>
    <row r="369" s="15" customFormat="1">
      <c r="A369" s="15"/>
      <c r="B369" s="246"/>
      <c r="C369" s="247"/>
      <c r="D369" s="226" t="s">
        <v>137</v>
      </c>
      <c r="E369" s="248" t="s">
        <v>19</v>
      </c>
      <c r="F369" s="249" t="s">
        <v>144</v>
      </c>
      <c r="G369" s="247"/>
      <c r="H369" s="250">
        <v>31.640000000000001</v>
      </c>
      <c r="I369" s="251"/>
      <c r="J369" s="247"/>
      <c r="K369" s="247"/>
      <c r="L369" s="252"/>
      <c r="M369" s="253"/>
      <c r="N369" s="254"/>
      <c r="O369" s="254"/>
      <c r="P369" s="254"/>
      <c r="Q369" s="254"/>
      <c r="R369" s="254"/>
      <c r="S369" s="254"/>
      <c r="T369" s="25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56" t="s">
        <v>137</v>
      </c>
      <c r="AU369" s="256" t="s">
        <v>85</v>
      </c>
      <c r="AV369" s="15" t="s">
        <v>133</v>
      </c>
      <c r="AW369" s="15" t="s">
        <v>36</v>
      </c>
      <c r="AX369" s="15" t="s">
        <v>83</v>
      </c>
      <c r="AY369" s="256" t="s">
        <v>125</v>
      </c>
    </row>
    <row r="370" s="2" customFormat="1" ht="24.15" customHeight="1">
      <c r="A370" s="40"/>
      <c r="B370" s="41"/>
      <c r="C370" s="257" t="s">
        <v>401</v>
      </c>
      <c r="D370" s="257" t="s">
        <v>200</v>
      </c>
      <c r="E370" s="258" t="s">
        <v>344</v>
      </c>
      <c r="F370" s="259" t="s">
        <v>345</v>
      </c>
      <c r="G370" s="260" t="s">
        <v>285</v>
      </c>
      <c r="H370" s="261">
        <v>33.222000000000001</v>
      </c>
      <c r="I370" s="262"/>
      <c r="J370" s="263">
        <f>ROUND(I370*H370,2)</f>
        <v>0</v>
      </c>
      <c r="K370" s="259" t="s">
        <v>132</v>
      </c>
      <c r="L370" s="264"/>
      <c r="M370" s="265" t="s">
        <v>19</v>
      </c>
      <c r="N370" s="266" t="s">
        <v>46</v>
      </c>
      <c r="O370" s="86"/>
      <c r="P370" s="215">
        <f>O370*H370</f>
        <v>0</v>
      </c>
      <c r="Q370" s="215">
        <v>0.00020000000000000001</v>
      </c>
      <c r="R370" s="215">
        <f>Q370*H370</f>
        <v>0.0066444000000000008</v>
      </c>
      <c r="S370" s="215">
        <v>0</v>
      </c>
      <c r="T370" s="216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7" t="s">
        <v>199</v>
      </c>
      <c r="AT370" s="217" t="s">
        <v>200</v>
      </c>
      <c r="AU370" s="217" t="s">
        <v>85</v>
      </c>
      <c r="AY370" s="19" t="s">
        <v>125</v>
      </c>
      <c r="BE370" s="218">
        <f>IF(N370="základní",J370,0)</f>
        <v>0</v>
      </c>
      <c r="BF370" s="218">
        <f>IF(N370="snížená",J370,0)</f>
        <v>0</v>
      </c>
      <c r="BG370" s="218">
        <f>IF(N370="zákl. přenesená",J370,0)</f>
        <v>0</v>
      </c>
      <c r="BH370" s="218">
        <f>IF(N370="sníž. přenesená",J370,0)</f>
        <v>0</v>
      </c>
      <c r="BI370" s="218">
        <f>IF(N370="nulová",J370,0)</f>
        <v>0</v>
      </c>
      <c r="BJ370" s="19" t="s">
        <v>83</v>
      </c>
      <c r="BK370" s="218">
        <f>ROUND(I370*H370,2)</f>
        <v>0</v>
      </c>
      <c r="BL370" s="19" t="s">
        <v>133</v>
      </c>
      <c r="BM370" s="217" t="s">
        <v>658</v>
      </c>
    </row>
    <row r="371" s="14" customFormat="1">
      <c r="A371" s="14"/>
      <c r="B371" s="235"/>
      <c r="C371" s="236"/>
      <c r="D371" s="226" t="s">
        <v>137</v>
      </c>
      <c r="E371" s="236"/>
      <c r="F371" s="238" t="s">
        <v>347</v>
      </c>
      <c r="G371" s="236"/>
      <c r="H371" s="239">
        <v>33.222000000000001</v>
      </c>
      <c r="I371" s="240"/>
      <c r="J371" s="236"/>
      <c r="K371" s="236"/>
      <c r="L371" s="241"/>
      <c r="M371" s="242"/>
      <c r="N371" s="243"/>
      <c r="O371" s="243"/>
      <c r="P371" s="243"/>
      <c r="Q371" s="243"/>
      <c r="R371" s="243"/>
      <c r="S371" s="243"/>
      <c r="T371" s="24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5" t="s">
        <v>137</v>
      </c>
      <c r="AU371" s="245" t="s">
        <v>85</v>
      </c>
      <c r="AV371" s="14" t="s">
        <v>85</v>
      </c>
      <c r="AW371" s="14" t="s">
        <v>4</v>
      </c>
      <c r="AX371" s="14" t="s">
        <v>83</v>
      </c>
      <c r="AY371" s="245" t="s">
        <v>125</v>
      </c>
    </row>
    <row r="372" s="2" customFormat="1" ht="24.15" customHeight="1">
      <c r="A372" s="40"/>
      <c r="B372" s="41"/>
      <c r="C372" s="206" t="s">
        <v>406</v>
      </c>
      <c r="D372" s="206" t="s">
        <v>128</v>
      </c>
      <c r="E372" s="207" t="s">
        <v>291</v>
      </c>
      <c r="F372" s="208" t="s">
        <v>292</v>
      </c>
      <c r="G372" s="209" t="s">
        <v>285</v>
      </c>
      <c r="H372" s="210">
        <v>256.86000000000001</v>
      </c>
      <c r="I372" s="211"/>
      <c r="J372" s="212">
        <f>ROUND(I372*H372,2)</f>
        <v>0</v>
      </c>
      <c r="K372" s="208" t="s">
        <v>132</v>
      </c>
      <c r="L372" s="46"/>
      <c r="M372" s="213" t="s">
        <v>19</v>
      </c>
      <c r="N372" s="214" t="s">
        <v>46</v>
      </c>
      <c r="O372" s="86"/>
      <c r="P372" s="215">
        <f>O372*H372</f>
        <v>0</v>
      </c>
      <c r="Q372" s="215">
        <v>0</v>
      </c>
      <c r="R372" s="215">
        <f>Q372*H372</f>
        <v>0</v>
      </c>
      <c r="S372" s="215">
        <v>0</v>
      </c>
      <c r="T372" s="21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7" t="s">
        <v>133</v>
      </c>
      <c r="AT372" s="217" t="s">
        <v>128</v>
      </c>
      <c r="AU372" s="217" t="s">
        <v>85</v>
      </c>
      <c r="AY372" s="19" t="s">
        <v>125</v>
      </c>
      <c r="BE372" s="218">
        <f>IF(N372="základní",J372,0)</f>
        <v>0</v>
      </c>
      <c r="BF372" s="218">
        <f>IF(N372="snížená",J372,0)</f>
        <v>0</v>
      </c>
      <c r="BG372" s="218">
        <f>IF(N372="zákl. přenesená",J372,0)</f>
        <v>0</v>
      </c>
      <c r="BH372" s="218">
        <f>IF(N372="sníž. přenesená",J372,0)</f>
        <v>0</v>
      </c>
      <c r="BI372" s="218">
        <f>IF(N372="nulová",J372,0)</f>
        <v>0</v>
      </c>
      <c r="BJ372" s="19" t="s">
        <v>83</v>
      </c>
      <c r="BK372" s="218">
        <f>ROUND(I372*H372,2)</f>
        <v>0</v>
      </c>
      <c r="BL372" s="19" t="s">
        <v>133</v>
      </c>
      <c r="BM372" s="217" t="s">
        <v>659</v>
      </c>
    </row>
    <row r="373" s="2" customFormat="1">
      <c r="A373" s="40"/>
      <c r="B373" s="41"/>
      <c r="C373" s="42"/>
      <c r="D373" s="219" t="s">
        <v>135</v>
      </c>
      <c r="E373" s="42"/>
      <c r="F373" s="220" t="s">
        <v>294</v>
      </c>
      <c r="G373" s="42"/>
      <c r="H373" s="42"/>
      <c r="I373" s="221"/>
      <c r="J373" s="42"/>
      <c r="K373" s="42"/>
      <c r="L373" s="46"/>
      <c r="M373" s="222"/>
      <c r="N373" s="223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135</v>
      </c>
      <c r="AU373" s="19" t="s">
        <v>85</v>
      </c>
    </row>
    <row r="374" s="13" customFormat="1">
      <c r="A374" s="13"/>
      <c r="B374" s="224"/>
      <c r="C374" s="225"/>
      <c r="D374" s="226" t="s">
        <v>137</v>
      </c>
      <c r="E374" s="227" t="s">
        <v>19</v>
      </c>
      <c r="F374" s="228" t="s">
        <v>138</v>
      </c>
      <c r="G374" s="225"/>
      <c r="H374" s="227" t="s">
        <v>19</v>
      </c>
      <c r="I374" s="229"/>
      <c r="J374" s="225"/>
      <c r="K374" s="225"/>
      <c r="L374" s="230"/>
      <c r="M374" s="231"/>
      <c r="N374" s="232"/>
      <c r="O374" s="232"/>
      <c r="P374" s="232"/>
      <c r="Q374" s="232"/>
      <c r="R374" s="232"/>
      <c r="S374" s="232"/>
      <c r="T374" s="23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4" t="s">
        <v>137</v>
      </c>
      <c r="AU374" s="234" t="s">
        <v>85</v>
      </c>
      <c r="AV374" s="13" t="s">
        <v>83</v>
      </c>
      <c r="AW374" s="13" t="s">
        <v>36</v>
      </c>
      <c r="AX374" s="13" t="s">
        <v>75</v>
      </c>
      <c r="AY374" s="234" t="s">
        <v>125</v>
      </c>
    </row>
    <row r="375" s="13" customFormat="1">
      <c r="A375" s="13"/>
      <c r="B375" s="224"/>
      <c r="C375" s="225"/>
      <c r="D375" s="226" t="s">
        <v>137</v>
      </c>
      <c r="E375" s="227" t="s">
        <v>19</v>
      </c>
      <c r="F375" s="228" t="s">
        <v>350</v>
      </c>
      <c r="G375" s="225"/>
      <c r="H375" s="227" t="s">
        <v>19</v>
      </c>
      <c r="I375" s="229"/>
      <c r="J375" s="225"/>
      <c r="K375" s="225"/>
      <c r="L375" s="230"/>
      <c r="M375" s="231"/>
      <c r="N375" s="232"/>
      <c r="O375" s="232"/>
      <c r="P375" s="232"/>
      <c r="Q375" s="232"/>
      <c r="R375" s="232"/>
      <c r="S375" s="232"/>
      <c r="T375" s="23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4" t="s">
        <v>137</v>
      </c>
      <c r="AU375" s="234" t="s">
        <v>85</v>
      </c>
      <c r="AV375" s="13" t="s">
        <v>83</v>
      </c>
      <c r="AW375" s="13" t="s">
        <v>36</v>
      </c>
      <c r="AX375" s="13" t="s">
        <v>75</v>
      </c>
      <c r="AY375" s="234" t="s">
        <v>125</v>
      </c>
    </row>
    <row r="376" s="14" customFormat="1">
      <c r="A376" s="14"/>
      <c r="B376" s="235"/>
      <c r="C376" s="236"/>
      <c r="D376" s="226" t="s">
        <v>137</v>
      </c>
      <c r="E376" s="237" t="s">
        <v>19</v>
      </c>
      <c r="F376" s="238" t="s">
        <v>351</v>
      </c>
      <c r="G376" s="236"/>
      <c r="H376" s="239">
        <v>2.2000000000000002</v>
      </c>
      <c r="I376" s="240"/>
      <c r="J376" s="236"/>
      <c r="K376" s="236"/>
      <c r="L376" s="241"/>
      <c r="M376" s="242"/>
      <c r="N376" s="243"/>
      <c r="O376" s="243"/>
      <c r="P376" s="243"/>
      <c r="Q376" s="243"/>
      <c r="R376" s="243"/>
      <c r="S376" s="243"/>
      <c r="T376" s="24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5" t="s">
        <v>137</v>
      </c>
      <c r="AU376" s="245" t="s">
        <v>85</v>
      </c>
      <c r="AV376" s="14" t="s">
        <v>85</v>
      </c>
      <c r="AW376" s="14" t="s">
        <v>36</v>
      </c>
      <c r="AX376" s="14" t="s">
        <v>75</v>
      </c>
      <c r="AY376" s="245" t="s">
        <v>125</v>
      </c>
    </row>
    <row r="377" s="13" customFormat="1">
      <c r="A377" s="13"/>
      <c r="B377" s="224"/>
      <c r="C377" s="225"/>
      <c r="D377" s="226" t="s">
        <v>137</v>
      </c>
      <c r="E377" s="227" t="s">
        <v>19</v>
      </c>
      <c r="F377" s="228" t="s">
        <v>352</v>
      </c>
      <c r="G377" s="225"/>
      <c r="H377" s="227" t="s">
        <v>19</v>
      </c>
      <c r="I377" s="229"/>
      <c r="J377" s="225"/>
      <c r="K377" s="225"/>
      <c r="L377" s="230"/>
      <c r="M377" s="231"/>
      <c r="N377" s="232"/>
      <c r="O377" s="232"/>
      <c r="P377" s="232"/>
      <c r="Q377" s="232"/>
      <c r="R377" s="232"/>
      <c r="S377" s="232"/>
      <c r="T377" s="23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4" t="s">
        <v>137</v>
      </c>
      <c r="AU377" s="234" t="s">
        <v>85</v>
      </c>
      <c r="AV377" s="13" t="s">
        <v>83</v>
      </c>
      <c r="AW377" s="13" t="s">
        <v>36</v>
      </c>
      <c r="AX377" s="13" t="s">
        <v>75</v>
      </c>
      <c r="AY377" s="234" t="s">
        <v>125</v>
      </c>
    </row>
    <row r="378" s="14" customFormat="1">
      <c r="A378" s="14"/>
      <c r="B378" s="235"/>
      <c r="C378" s="236"/>
      <c r="D378" s="226" t="s">
        <v>137</v>
      </c>
      <c r="E378" s="237" t="s">
        <v>19</v>
      </c>
      <c r="F378" s="238" t="s">
        <v>297</v>
      </c>
      <c r="G378" s="236"/>
      <c r="H378" s="239">
        <v>30.34</v>
      </c>
      <c r="I378" s="240"/>
      <c r="J378" s="236"/>
      <c r="K378" s="236"/>
      <c r="L378" s="241"/>
      <c r="M378" s="242"/>
      <c r="N378" s="243"/>
      <c r="O378" s="243"/>
      <c r="P378" s="243"/>
      <c r="Q378" s="243"/>
      <c r="R378" s="243"/>
      <c r="S378" s="243"/>
      <c r="T378" s="24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5" t="s">
        <v>137</v>
      </c>
      <c r="AU378" s="245" t="s">
        <v>85</v>
      </c>
      <c r="AV378" s="14" t="s">
        <v>85</v>
      </c>
      <c r="AW378" s="14" t="s">
        <v>36</v>
      </c>
      <c r="AX378" s="14" t="s">
        <v>75</v>
      </c>
      <c r="AY378" s="245" t="s">
        <v>125</v>
      </c>
    </row>
    <row r="379" s="13" customFormat="1">
      <c r="A379" s="13"/>
      <c r="B379" s="224"/>
      <c r="C379" s="225"/>
      <c r="D379" s="226" t="s">
        <v>137</v>
      </c>
      <c r="E379" s="227" t="s">
        <v>19</v>
      </c>
      <c r="F379" s="228" t="s">
        <v>353</v>
      </c>
      <c r="G379" s="225"/>
      <c r="H379" s="227" t="s">
        <v>19</v>
      </c>
      <c r="I379" s="229"/>
      <c r="J379" s="225"/>
      <c r="K379" s="225"/>
      <c r="L379" s="230"/>
      <c r="M379" s="231"/>
      <c r="N379" s="232"/>
      <c r="O379" s="232"/>
      <c r="P379" s="232"/>
      <c r="Q379" s="232"/>
      <c r="R379" s="232"/>
      <c r="S379" s="232"/>
      <c r="T379" s="23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4" t="s">
        <v>137</v>
      </c>
      <c r="AU379" s="234" t="s">
        <v>85</v>
      </c>
      <c r="AV379" s="13" t="s">
        <v>83</v>
      </c>
      <c r="AW379" s="13" t="s">
        <v>36</v>
      </c>
      <c r="AX379" s="13" t="s">
        <v>75</v>
      </c>
      <c r="AY379" s="234" t="s">
        <v>125</v>
      </c>
    </row>
    <row r="380" s="14" customFormat="1">
      <c r="A380" s="14"/>
      <c r="B380" s="235"/>
      <c r="C380" s="236"/>
      <c r="D380" s="226" t="s">
        <v>137</v>
      </c>
      <c r="E380" s="237" t="s">
        <v>19</v>
      </c>
      <c r="F380" s="238" t="s">
        <v>354</v>
      </c>
      <c r="G380" s="236"/>
      <c r="H380" s="239">
        <v>87</v>
      </c>
      <c r="I380" s="240"/>
      <c r="J380" s="236"/>
      <c r="K380" s="236"/>
      <c r="L380" s="241"/>
      <c r="M380" s="242"/>
      <c r="N380" s="243"/>
      <c r="O380" s="243"/>
      <c r="P380" s="243"/>
      <c r="Q380" s="243"/>
      <c r="R380" s="243"/>
      <c r="S380" s="243"/>
      <c r="T380" s="24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5" t="s">
        <v>137</v>
      </c>
      <c r="AU380" s="245" t="s">
        <v>85</v>
      </c>
      <c r="AV380" s="14" t="s">
        <v>85</v>
      </c>
      <c r="AW380" s="14" t="s">
        <v>36</v>
      </c>
      <c r="AX380" s="14" t="s">
        <v>75</v>
      </c>
      <c r="AY380" s="245" t="s">
        <v>125</v>
      </c>
    </row>
    <row r="381" s="13" customFormat="1">
      <c r="A381" s="13"/>
      <c r="B381" s="224"/>
      <c r="C381" s="225"/>
      <c r="D381" s="226" t="s">
        <v>137</v>
      </c>
      <c r="E381" s="227" t="s">
        <v>19</v>
      </c>
      <c r="F381" s="228" t="s">
        <v>140</v>
      </c>
      <c r="G381" s="225"/>
      <c r="H381" s="227" t="s">
        <v>19</v>
      </c>
      <c r="I381" s="229"/>
      <c r="J381" s="225"/>
      <c r="K381" s="225"/>
      <c r="L381" s="230"/>
      <c r="M381" s="231"/>
      <c r="N381" s="232"/>
      <c r="O381" s="232"/>
      <c r="P381" s="232"/>
      <c r="Q381" s="232"/>
      <c r="R381" s="232"/>
      <c r="S381" s="232"/>
      <c r="T381" s="23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4" t="s">
        <v>137</v>
      </c>
      <c r="AU381" s="234" t="s">
        <v>85</v>
      </c>
      <c r="AV381" s="13" t="s">
        <v>83</v>
      </c>
      <c r="AW381" s="13" t="s">
        <v>36</v>
      </c>
      <c r="AX381" s="13" t="s">
        <v>75</v>
      </c>
      <c r="AY381" s="234" t="s">
        <v>125</v>
      </c>
    </row>
    <row r="382" s="13" customFormat="1">
      <c r="A382" s="13"/>
      <c r="B382" s="224"/>
      <c r="C382" s="225"/>
      <c r="D382" s="226" t="s">
        <v>137</v>
      </c>
      <c r="E382" s="227" t="s">
        <v>19</v>
      </c>
      <c r="F382" s="228" t="s">
        <v>352</v>
      </c>
      <c r="G382" s="225"/>
      <c r="H382" s="227" t="s">
        <v>19</v>
      </c>
      <c r="I382" s="229"/>
      <c r="J382" s="225"/>
      <c r="K382" s="225"/>
      <c r="L382" s="230"/>
      <c r="M382" s="231"/>
      <c r="N382" s="232"/>
      <c r="O382" s="232"/>
      <c r="P382" s="232"/>
      <c r="Q382" s="232"/>
      <c r="R382" s="232"/>
      <c r="S382" s="232"/>
      <c r="T382" s="23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4" t="s">
        <v>137</v>
      </c>
      <c r="AU382" s="234" t="s">
        <v>85</v>
      </c>
      <c r="AV382" s="13" t="s">
        <v>83</v>
      </c>
      <c r="AW382" s="13" t="s">
        <v>36</v>
      </c>
      <c r="AX382" s="13" t="s">
        <v>75</v>
      </c>
      <c r="AY382" s="234" t="s">
        <v>125</v>
      </c>
    </row>
    <row r="383" s="14" customFormat="1">
      <c r="A383" s="14"/>
      <c r="B383" s="235"/>
      <c r="C383" s="236"/>
      <c r="D383" s="226" t="s">
        <v>137</v>
      </c>
      <c r="E383" s="237" t="s">
        <v>19</v>
      </c>
      <c r="F383" s="238" t="s">
        <v>299</v>
      </c>
      <c r="G383" s="236"/>
      <c r="H383" s="239">
        <v>14.41</v>
      </c>
      <c r="I383" s="240"/>
      <c r="J383" s="236"/>
      <c r="K383" s="236"/>
      <c r="L383" s="241"/>
      <c r="M383" s="242"/>
      <c r="N383" s="243"/>
      <c r="O383" s="243"/>
      <c r="P383" s="243"/>
      <c r="Q383" s="243"/>
      <c r="R383" s="243"/>
      <c r="S383" s="243"/>
      <c r="T383" s="24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5" t="s">
        <v>137</v>
      </c>
      <c r="AU383" s="245" t="s">
        <v>85</v>
      </c>
      <c r="AV383" s="14" t="s">
        <v>85</v>
      </c>
      <c r="AW383" s="14" t="s">
        <v>36</v>
      </c>
      <c r="AX383" s="14" t="s">
        <v>75</v>
      </c>
      <c r="AY383" s="245" t="s">
        <v>125</v>
      </c>
    </row>
    <row r="384" s="13" customFormat="1">
      <c r="A384" s="13"/>
      <c r="B384" s="224"/>
      <c r="C384" s="225"/>
      <c r="D384" s="226" t="s">
        <v>137</v>
      </c>
      <c r="E384" s="227" t="s">
        <v>19</v>
      </c>
      <c r="F384" s="228" t="s">
        <v>355</v>
      </c>
      <c r="G384" s="225"/>
      <c r="H384" s="227" t="s">
        <v>19</v>
      </c>
      <c r="I384" s="229"/>
      <c r="J384" s="225"/>
      <c r="K384" s="225"/>
      <c r="L384" s="230"/>
      <c r="M384" s="231"/>
      <c r="N384" s="232"/>
      <c r="O384" s="232"/>
      <c r="P384" s="232"/>
      <c r="Q384" s="232"/>
      <c r="R384" s="232"/>
      <c r="S384" s="232"/>
      <c r="T384" s="23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4" t="s">
        <v>137</v>
      </c>
      <c r="AU384" s="234" t="s">
        <v>85</v>
      </c>
      <c r="AV384" s="13" t="s">
        <v>83</v>
      </c>
      <c r="AW384" s="13" t="s">
        <v>36</v>
      </c>
      <c r="AX384" s="13" t="s">
        <v>75</v>
      </c>
      <c r="AY384" s="234" t="s">
        <v>125</v>
      </c>
    </row>
    <row r="385" s="14" customFormat="1">
      <c r="A385" s="14"/>
      <c r="B385" s="235"/>
      <c r="C385" s="236"/>
      <c r="D385" s="226" t="s">
        <v>137</v>
      </c>
      <c r="E385" s="237" t="s">
        <v>19</v>
      </c>
      <c r="F385" s="238" t="s">
        <v>299</v>
      </c>
      <c r="G385" s="236"/>
      <c r="H385" s="239">
        <v>14.41</v>
      </c>
      <c r="I385" s="240"/>
      <c r="J385" s="236"/>
      <c r="K385" s="236"/>
      <c r="L385" s="241"/>
      <c r="M385" s="242"/>
      <c r="N385" s="243"/>
      <c r="O385" s="243"/>
      <c r="P385" s="243"/>
      <c r="Q385" s="243"/>
      <c r="R385" s="243"/>
      <c r="S385" s="243"/>
      <c r="T385" s="24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5" t="s">
        <v>137</v>
      </c>
      <c r="AU385" s="245" t="s">
        <v>85</v>
      </c>
      <c r="AV385" s="14" t="s">
        <v>85</v>
      </c>
      <c r="AW385" s="14" t="s">
        <v>36</v>
      </c>
      <c r="AX385" s="14" t="s">
        <v>75</v>
      </c>
      <c r="AY385" s="245" t="s">
        <v>125</v>
      </c>
    </row>
    <row r="386" s="13" customFormat="1">
      <c r="A386" s="13"/>
      <c r="B386" s="224"/>
      <c r="C386" s="225"/>
      <c r="D386" s="226" t="s">
        <v>137</v>
      </c>
      <c r="E386" s="227" t="s">
        <v>19</v>
      </c>
      <c r="F386" s="228" t="s">
        <v>353</v>
      </c>
      <c r="G386" s="225"/>
      <c r="H386" s="227" t="s">
        <v>19</v>
      </c>
      <c r="I386" s="229"/>
      <c r="J386" s="225"/>
      <c r="K386" s="225"/>
      <c r="L386" s="230"/>
      <c r="M386" s="231"/>
      <c r="N386" s="232"/>
      <c r="O386" s="232"/>
      <c r="P386" s="232"/>
      <c r="Q386" s="232"/>
      <c r="R386" s="232"/>
      <c r="S386" s="232"/>
      <c r="T386" s="23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4" t="s">
        <v>137</v>
      </c>
      <c r="AU386" s="234" t="s">
        <v>85</v>
      </c>
      <c r="AV386" s="13" t="s">
        <v>83</v>
      </c>
      <c r="AW386" s="13" t="s">
        <v>36</v>
      </c>
      <c r="AX386" s="13" t="s">
        <v>75</v>
      </c>
      <c r="AY386" s="234" t="s">
        <v>125</v>
      </c>
    </row>
    <row r="387" s="14" customFormat="1">
      <c r="A387" s="14"/>
      <c r="B387" s="235"/>
      <c r="C387" s="236"/>
      <c r="D387" s="226" t="s">
        <v>137</v>
      </c>
      <c r="E387" s="237" t="s">
        <v>19</v>
      </c>
      <c r="F387" s="238" t="s">
        <v>356</v>
      </c>
      <c r="G387" s="236"/>
      <c r="H387" s="239">
        <v>108.5</v>
      </c>
      <c r="I387" s="240"/>
      <c r="J387" s="236"/>
      <c r="K387" s="236"/>
      <c r="L387" s="241"/>
      <c r="M387" s="242"/>
      <c r="N387" s="243"/>
      <c r="O387" s="243"/>
      <c r="P387" s="243"/>
      <c r="Q387" s="243"/>
      <c r="R387" s="243"/>
      <c r="S387" s="243"/>
      <c r="T387" s="24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5" t="s">
        <v>137</v>
      </c>
      <c r="AU387" s="245" t="s">
        <v>85</v>
      </c>
      <c r="AV387" s="14" t="s">
        <v>85</v>
      </c>
      <c r="AW387" s="14" t="s">
        <v>36</v>
      </c>
      <c r="AX387" s="14" t="s">
        <v>75</v>
      </c>
      <c r="AY387" s="245" t="s">
        <v>125</v>
      </c>
    </row>
    <row r="388" s="15" customFormat="1">
      <c r="A388" s="15"/>
      <c r="B388" s="246"/>
      <c r="C388" s="247"/>
      <c r="D388" s="226" t="s">
        <v>137</v>
      </c>
      <c r="E388" s="248" t="s">
        <v>19</v>
      </c>
      <c r="F388" s="249" t="s">
        <v>144</v>
      </c>
      <c r="G388" s="247"/>
      <c r="H388" s="250">
        <v>256.86000000000001</v>
      </c>
      <c r="I388" s="251"/>
      <c r="J388" s="247"/>
      <c r="K388" s="247"/>
      <c r="L388" s="252"/>
      <c r="M388" s="253"/>
      <c r="N388" s="254"/>
      <c r="O388" s="254"/>
      <c r="P388" s="254"/>
      <c r="Q388" s="254"/>
      <c r="R388" s="254"/>
      <c r="S388" s="254"/>
      <c r="T388" s="25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56" t="s">
        <v>137</v>
      </c>
      <c r="AU388" s="256" t="s">
        <v>85</v>
      </c>
      <c r="AV388" s="15" t="s">
        <v>133</v>
      </c>
      <c r="AW388" s="15" t="s">
        <v>36</v>
      </c>
      <c r="AX388" s="15" t="s">
        <v>83</v>
      </c>
      <c r="AY388" s="256" t="s">
        <v>125</v>
      </c>
    </row>
    <row r="389" s="2" customFormat="1" ht="24.15" customHeight="1">
      <c r="A389" s="40"/>
      <c r="B389" s="41"/>
      <c r="C389" s="257" t="s">
        <v>411</v>
      </c>
      <c r="D389" s="257" t="s">
        <v>200</v>
      </c>
      <c r="E389" s="258" t="s">
        <v>361</v>
      </c>
      <c r="F389" s="259" t="s">
        <v>362</v>
      </c>
      <c r="G389" s="260" t="s">
        <v>285</v>
      </c>
      <c r="H389" s="261">
        <v>269.70299999999997</v>
      </c>
      <c r="I389" s="262"/>
      <c r="J389" s="263">
        <f>ROUND(I389*H389,2)</f>
        <v>0</v>
      </c>
      <c r="K389" s="259" t="s">
        <v>132</v>
      </c>
      <c r="L389" s="264"/>
      <c r="M389" s="265" t="s">
        <v>19</v>
      </c>
      <c r="N389" s="266" t="s">
        <v>46</v>
      </c>
      <c r="O389" s="86"/>
      <c r="P389" s="215">
        <f>O389*H389</f>
        <v>0</v>
      </c>
      <c r="Q389" s="215">
        <v>0.00010000000000000001</v>
      </c>
      <c r="R389" s="215">
        <f>Q389*H389</f>
        <v>0.026970299999999999</v>
      </c>
      <c r="S389" s="215">
        <v>0</v>
      </c>
      <c r="T389" s="21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17" t="s">
        <v>199</v>
      </c>
      <c r="AT389" s="217" t="s">
        <v>200</v>
      </c>
      <c r="AU389" s="217" t="s">
        <v>85</v>
      </c>
      <c r="AY389" s="19" t="s">
        <v>125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9" t="s">
        <v>83</v>
      </c>
      <c r="BK389" s="218">
        <f>ROUND(I389*H389,2)</f>
        <v>0</v>
      </c>
      <c r="BL389" s="19" t="s">
        <v>133</v>
      </c>
      <c r="BM389" s="217" t="s">
        <v>660</v>
      </c>
    </row>
    <row r="390" s="14" customFormat="1">
      <c r="A390" s="14"/>
      <c r="B390" s="235"/>
      <c r="C390" s="236"/>
      <c r="D390" s="226" t="s">
        <v>137</v>
      </c>
      <c r="E390" s="236"/>
      <c r="F390" s="238" t="s">
        <v>661</v>
      </c>
      <c r="G390" s="236"/>
      <c r="H390" s="239">
        <v>269.70299999999997</v>
      </c>
      <c r="I390" s="240"/>
      <c r="J390" s="236"/>
      <c r="K390" s="236"/>
      <c r="L390" s="241"/>
      <c r="M390" s="242"/>
      <c r="N390" s="243"/>
      <c r="O390" s="243"/>
      <c r="P390" s="243"/>
      <c r="Q390" s="243"/>
      <c r="R390" s="243"/>
      <c r="S390" s="243"/>
      <c r="T390" s="24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5" t="s">
        <v>137</v>
      </c>
      <c r="AU390" s="245" t="s">
        <v>85</v>
      </c>
      <c r="AV390" s="14" t="s">
        <v>85</v>
      </c>
      <c r="AW390" s="14" t="s">
        <v>4</v>
      </c>
      <c r="AX390" s="14" t="s">
        <v>83</v>
      </c>
      <c r="AY390" s="245" t="s">
        <v>125</v>
      </c>
    </row>
    <row r="391" s="2" customFormat="1" ht="55.5" customHeight="1">
      <c r="A391" s="40"/>
      <c r="B391" s="41"/>
      <c r="C391" s="206" t="s">
        <v>416</v>
      </c>
      <c r="D391" s="206" t="s">
        <v>128</v>
      </c>
      <c r="E391" s="207" t="s">
        <v>366</v>
      </c>
      <c r="F391" s="208" t="s">
        <v>367</v>
      </c>
      <c r="G391" s="209" t="s">
        <v>285</v>
      </c>
      <c r="H391" s="210">
        <v>508.24000000000001</v>
      </c>
      <c r="I391" s="211"/>
      <c r="J391" s="212">
        <f>ROUND(I391*H391,2)</f>
        <v>0</v>
      </c>
      <c r="K391" s="208" t="s">
        <v>132</v>
      </c>
      <c r="L391" s="46"/>
      <c r="M391" s="213" t="s">
        <v>19</v>
      </c>
      <c r="N391" s="214" t="s">
        <v>46</v>
      </c>
      <c r="O391" s="86"/>
      <c r="P391" s="215">
        <f>O391*H391</f>
        <v>0</v>
      </c>
      <c r="Q391" s="215">
        <v>0</v>
      </c>
      <c r="R391" s="215">
        <f>Q391*H391</f>
        <v>0</v>
      </c>
      <c r="S391" s="215">
        <v>0</v>
      </c>
      <c r="T391" s="216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17" t="s">
        <v>133</v>
      </c>
      <c r="AT391" s="217" t="s">
        <v>128</v>
      </c>
      <c r="AU391" s="217" t="s">
        <v>85</v>
      </c>
      <c r="AY391" s="19" t="s">
        <v>125</v>
      </c>
      <c r="BE391" s="218">
        <f>IF(N391="základní",J391,0)</f>
        <v>0</v>
      </c>
      <c r="BF391" s="218">
        <f>IF(N391="snížená",J391,0)</f>
        <v>0</v>
      </c>
      <c r="BG391" s="218">
        <f>IF(N391="zákl. přenesená",J391,0)</f>
        <v>0</v>
      </c>
      <c r="BH391" s="218">
        <f>IF(N391="sníž. přenesená",J391,0)</f>
        <v>0</v>
      </c>
      <c r="BI391" s="218">
        <f>IF(N391="nulová",J391,0)</f>
        <v>0</v>
      </c>
      <c r="BJ391" s="19" t="s">
        <v>83</v>
      </c>
      <c r="BK391" s="218">
        <f>ROUND(I391*H391,2)</f>
        <v>0</v>
      </c>
      <c r="BL391" s="19" t="s">
        <v>133</v>
      </c>
      <c r="BM391" s="217" t="s">
        <v>662</v>
      </c>
    </row>
    <row r="392" s="2" customFormat="1">
      <c r="A392" s="40"/>
      <c r="B392" s="41"/>
      <c r="C392" s="42"/>
      <c r="D392" s="219" t="s">
        <v>135</v>
      </c>
      <c r="E392" s="42"/>
      <c r="F392" s="220" t="s">
        <v>369</v>
      </c>
      <c r="G392" s="42"/>
      <c r="H392" s="42"/>
      <c r="I392" s="221"/>
      <c r="J392" s="42"/>
      <c r="K392" s="42"/>
      <c r="L392" s="46"/>
      <c r="M392" s="222"/>
      <c r="N392" s="223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135</v>
      </c>
      <c r="AU392" s="19" t="s">
        <v>85</v>
      </c>
    </row>
    <row r="393" s="13" customFormat="1">
      <c r="A393" s="13"/>
      <c r="B393" s="224"/>
      <c r="C393" s="225"/>
      <c r="D393" s="226" t="s">
        <v>137</v>
      </c>
      <c r="E393" s="227" t="s">
        <v>19</v>
      </c>
      <c r="F393" s="228" t="s">
        <v>138</v>
      </c>
      <c r="G393" s="225"/>
      <c r="H393" s="227" t="s">
        <v>19</v>
      </c>
      <c r="I393" s="229"/>
      <c r="J393" s="225"/>
      <c r="K393" s="225"/>
      <c r="L393" s="230"/>
      <c r="M393" s="231"/>
      <c r="N393" s="232"/>
      <c r="O393" s="232"/>
      <c r="P393" s="232"/>
      <c r="Q393" s="232"/>
      <c r="R393" s="232"/>
      <c r="S393" s="232"/>
      <c r="T393" s="23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4" t="s">
        <v>137</v>
      </c>
      <c r="AU393" s="234" t="s">
        <v>85</v>
      </c>
      <c r="AV393" s="13" t="s">
        <v>83</v>
      </c>
      <c r="AW393" s="13" t="s">
        <v>36</v>
      </c>
      <c r="AX393" s="13" t="s">
        <v>75</v>
      </c>
      <c r="AY393" s="234" t="s">
        <v>125</v>
      </c>
    </row>
    <row r="394" s="13" customFormat="1">
      <c r="A394" s="13"/>
      <c r="B394" s="224"/>
      <c r="C394" s="225"/>
      <c r="D394" s="226" t="s">
        <v>137</v>
      </c>
      <c r="E394" s="227" t="s">
        <v>19</v>
      </c>
      <c r="F394" s="228" t="s">
        <v>161</v>
      </c>
      <c r="G394" s="225"/>
      <c r="H394" s="227" t="s">
        <v>19</v>
      </c>
      <c r="I394" s="229"/>
      <c r="J394" s="225"/>
      <c r="K394" s="225"/>
      <c r="L394" s="230"/>
      <c r="M394" s="231"/>
      <c r="N394" s="232"/>
      <c r="O394" s="232"/>
      <c r="P394" s="232"/>
      <c r="Q394" s="232"/>
      <c r="R394" s="232"/>
      <c r="S394" s="232"/>
      <c r="T394" s="23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4" t="s">
        <v>137</v>
      </c>
      <c r="AU394" s="234" t="s">
        <v>85</v>
      </c>
      <c r="AV394" s="13" t="s">
        <v>83</v>
      </c>
      <c r="AW394" s="13" t="s">
        <v>36</v>
      </c>
      <c r="AX394" s="13" t="s">
        <v>75</v>
      </c>
      <c r="AY394" s="234" t="s">
        <v>125</v>
      </c>
    </row>
    <row r="395" s="14" customFormat="1">
      <c r="A395" s="14"/>
      <c r="B395" s="235"/>
      <c r="C395" s="236"/>
      <c r="D395" s="226" t="s">
        <v>137</v>
      </c>
      <c r="E395" s="237" t="s">
        <v>19</v>
      </c>
      <c r="F395" s="238" t="s">
        <v>370</v>
      </c>
      <c r="G395" s="236"/>
      <c r="H395" s="239">
        <v>10.74</v>
      </c>
      <c r="I395" s="240"/>
      <c r="J395" s="236"/>
      <c r="K395" s="236"/>
      <c r="L395" s="241"/>
      <c r="M395" s="242"/>
      <c r="N395" s="243"/>
      <c r="O395" s="243"/>
      <c r="P395" s="243"/>
      <c r="Q395" s="243"/>
      <c r="R395" s="243"/>
      <c r="S395" s="243"/>
      <c r="T395" s="24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5" t="s">
        <v>137</v>
      </c>
      <c r="AU395" s="245" t="s">
        <v>85</v>
      </c>
      <c r="AV395" s="14" t="s">
        <v>85</v>
      </c>
      <c r="AW395" s="14" t="s">
        <v>36</v>
      </c>
      <c r="AX395" s="14" t="s">
        <v>75</v>
      </c>
      <c r="AY395" s="245" t="s">
        <v>125</v>
      </c>
    </row>
    <row r="396" s="13" customFormat="1">
      <c r="A396" s="13"/>
      <c r="B396" s="224"/>
      <c r="C396" s="225"/>
      <c r="D396" s="226" t="s">
        <v>137</v>
      </c>
      <c r="E396" s="227" t="s">
        <v>19</v>
      </c>
      <c r="F396" s="228" t="s">
        <v>163</v>
      </c>
      <c r="G396" s="225"/>
      <c r="H396" s="227" t="s">
        <v>19</v>
      </c>
      <c r="I396" s="229"/>
      <c r="J396" s="225"/>
      <c r="K396" s="225"/>
      <c r="L396" s="230"/>
      <c r="M396" s="231"/>
      <c r="N396" s="232"/>
      <c r="O396" s="232"/>
      <c r="P396" s="232"/>
      <c r="Q396" s="232"/>
      <c r="R396" s="232"/>
      <c r="S396" s="232"/>
      <c r="T396" s="23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4" t="s">
        <v>137</v>
      </c>
      <c r="AU396" s="234" t="s">
        <v>85</v>
      </c>
      <c r="AV396" s="13" t="s">
        <v>83</v>
      </c>
      <c r="AW396" s="13" t="s">
        <v>36</v>
      </c>
      <c r="AX396" s="13" t="s">
        <v>75</v>
      </c>
      <c r="AY396" s="234" t="s">
        <v>125</v>
      </c>
    </row>
    <row r="397" s="13" customFormat="1">
      <c r="A397" s="13"/>
      <c r="B397" s="224"/>
      <c r="C397" s="225"/>
      <c r="D397" s="226" t="s">
        <v>137</v>
      </c>
      <c r="E397" s="227" t="s">
        <v>19</v>
      </c>
      <c r="F397" s="228" t="s">
        <v>240</v>
      </c>
      <c r="G397" s="225"/>
      <c r="H397" s="227" t="s">
        <v>19</v>
      </c>
      <c r="I397" s="229"/>
      <c r="J397" s="225"/>
      <c r="K397" s="225"/>
      <c r="L397" s="230"/>
      <c r="M397" s="231"/>
      <c r="N397" s="232"/>
      <c r="O397" s="232"/>
      <c r="P397" s="232"/>
      <c r="Q397" s="232"/>
      <c r="R397" s="232"/>
      <c r="S397" s="232"/>
      <c r="T397" s="23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4" t="s">
        <v>137</v>
      </c>
      <c r="AU397" s="234" t="s">
        <v>85</v>
      </c>
      <c r="AV397" s="13" t="s">
        <v>83</v>
      </c>
      <c r="AW397" s="13" t="s">
        <v>36</v>
      </c>
      <c r="AX397" s="13" t="s">
        <v>75</v>
      </c>
      <c r="AY397" s="234" t="s">
        <v>125</v>
      </c>
    </row>
    <row r="398" s="14" customFormat="1">
      <c r="A398" s="14"/>
      <c r="B398" s="235"/>
      <c r="C398" s="236"/>
      <c r="D398" s="226" t="s">
        <v>137</v>
      </c>
      <c r="E398" s="237" t="s">
        <v>19</v>
      </c>
      <c r="F398" s="238" t="s">
        <v>371</v>
      </c>
      <c r="G398" s="236"/>
      <c r="H398" s="239">
        <v>4.6200000000000001</v>
      </c>
      <c r="I398" s="240"/>
      <c r="J398" s="236"/>
      <c r="K398" s="236"/>
      <c r="L398" s="241"/>
      <c r="M398" s="242"/>
      <c r="N398" s="243"/>
      <c r="O398" s="243"/>
      <c r="P398" s="243"/>
      <c r="Q398" s="243"/>
      <c r="R398" s="243"/>
      <c r="S398" s="243"/>
      <c r="T398" s="24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5" t="s">
        <v>137</v>
      </c>
      <c r="AU398" s="245" t="s">
        <v>85</v>
      </c>
      <c r="AV398" s="14" t="s">
        <v>85</v>
      </c>
      <c r="AW398" s="14" t="s">
        <v>36</v>
      </c>
      <c r="AX398" s="14" t="s">
        <v>75</v>
      </c>
      <c r="AY398" s="245" t="s">
        <v>125</v>
      </c>
    </row>
    <row r="399" s="14" customFormat="1">
      <c r="A399" s="14"/>
      <c r="B399" s="235"/>
      <c r="C399" s="236"/>
      <c r="D399" s="226" t="s">
        <v>137</v>
      </c>
      <c r="E399" s="237" t="s">
        <v>19</v>
      </c>
      <c r="F399" s="238" t="s">
        <v>372</v>
      </c>
      <c r="G399" s="236"/>
      <c r="H399" s="239">
        <v>38.799999999999997</v>
      </c>
      <c r="I399" s="240"/>
      <c r="J399" s="236"/>
      <c r="K399" s="236"/>
      <c r="L399" s="241"/>
      <c r="M399" s="242"/>
      <c r="N399" s="243"/>
      <c r="O399" s="243"/>
      <c r="P399" s="243"/>
      <c r="Q399" s="243"/>
      <c r="R399" s="243"/>
      <c r="S399" s="243"/>
      <c r="T399" s="24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5" t="s">
        <v>137</v>
      </c>
      <c r="AU399" s="245" t="s">
        <v>85</v>
      </c>
      <c r="AV399" s="14" t="s">
        <v>85</v>
      </c>
      <c r="AW399" s="14" t="s">
        <v>36</v>
      </c>
      <c r="AX399" s="14" t="s">
        <v>75</v>
      </c>
      <c r="AY399" s="245" t="s">
        <v>125</v>
      </c>
    </row>
    <row r="400" s="14" customFormat="1">
      <c r="A400" s="14"/>
      <c r="B400" s="235"/>
      <c r="C400" s="236"/>
      <c r="D400" s="226" t="s">
        <v>137</v>
      </c>
      <c r="E400" s="237" t="s">
        <v>19</v>
      </c>
      <c r="F400" s="238" t="s">
        <v>373</v>
      </c>
      <c r="G400" s="236"/>
      <c r="H400" s="239">
        <v>42</v>
      </c>
      <c r="I400" s="240"/>
      <c r="J400" s="236"/>
      <c r="K400" s="236"/>
      <c r="L400" s="241"/>
      <c r="M400" s="242"/>
      <c r="N400" s="243"/>
      <c r="O400" s="243"/>
      <c r="P400" s="243"/>
      <c r="Q400" s="243"/>
      <c r="R400" s="243"/>
      <c r="S400" s="243"/>
      <c r="T400" s="24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5" t="s">
        <v>137</v>
      </c>
      <c r="AU400" s="245" t="s">
        <v>85</v>
      </c>
      <c r="AV400" s="14" t="s">
        <v>85</v>
      </c>
      <c r="AW400" s="14" t="s">
        <v>36</v>
      </c>
      <c r="AX400" s="14" t="s">
        <v>75</v>
      </c>
      <c r="AY400" s="245" t="s">
        <v>125</v>
      </c>
    </row>
    <row r="401" s="13" customFormat="1">
      <c r="A401" s="13"/>
      <c r="B401" s="224"/>
      <c r="C401" s="225"/>
      <c r="D401" s="226" t="s">
        <v>137</v>
      </c>
      <c r="E401" s="227" t="s">
        <v>19</v>
      </c>
      <c r="F401" s="228" t="s">
        <v>244</v>
      </c>
      <c r="G401" s="225"/>
      <c r="H401" s="227" t="s">
        <v>19</v>
      </c>
      <c r="I401" s="229"/>
      <c r="J401" s="225"/>
      <c r="K401" s="225"/>
      <c r="L401" s="230"/>
      <c r="M401" s="231"/>
      <c r="N401" s="232"/>
      <c r="O401" s="232"/>
      <c r="P401" s="232"/>
      <c r="Q401" s="232"/>
      <c r="R401" s="232"/>
      <c r="S401" s="232"/>
      <c r="T401" s="23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4" t="s">
        <v>137</v>
      </c>
      <c r="AU401" s="234" t="s">
        <v>85</v>
      </c>
      <c r="AV401" s="13" t="s">
        <v>83</v>
      </c>
      <c r="AW401" s="13" t="s">
        <v>36</v>
      </c>
      <c r="AX401" s="13" t="s">
        <v>75</v>
      </c>
      <c r="AY401" s="234" t="s">
        <v>125</v>
      </c>
    </row>
    <row r="402" s="14" customFormat="1">
      <c r="A402" s="14"/>
      <c r="B402" s="235"/>
      <c r="C402" s="236"/>
      <c r="D402" s="226" t="s">
        <v>137</v>
      </c>
      <c r="E402" s="237" t="s">
        <v>19</v>
      </c>
      <c r="F402" s="238" t="s">
        <v>305</v>
      </c>
      <c r="G402" s="236"/>
      <c r="H402" s="239">
        <v>138.59999999999999</v>
      </c>
      <c r="I402" s="240"/>
      <c r="J402" s="236"/>
      <c r="K402" s="236"/>
      <c r="L402" s="241"/>
      <c r="M402" s="242"/>
      <c r="N402" s="243"/>
      <c r="O402" s="243"/>
      <c r="P402" s="243"/>
      <c r="Q402" s="243"/>
      <c r="R402" s="243"/>
      <c r="S402" s="243"/>
      <c r="T402" s="24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5" t="s">
        <v>137</v>
      </c>
      <c r="AU402" s="245" t="s">
        <v>85</v>
      </c>
      <c r="AV402" s="14" t="s">
        <v>85</v>
      </c>
      <c r="AW402" s="14" t="s">
        <v>36</v>
      </c>
      <c r="AX402" s="14" t="s">
        <v>75</v>
      </c>
      <c r="AY402" s="245" t="s">
        <v>125</v>
      </c>
    </row>
    <row r="403" s="13" customFormat="1">
      <c r="A403" s="13"/>
      <c r="B403" s="224"/>
      <c r="C403" s="225"/>
      <c r="D403" s="226" t="s">
        <v>137</v>
      </c>
      <c r="E403" s="227" t="s">
        <v>19</v>
      </c>
      <c r="F403" s="228" t="s">
        <v>140</v>
      </c>
      <c r="G403" s="225"/>
      <c r="H403" s="227" t="s">
        <v>19</v>
      </c>
      <c r="I403" s="229"/>
      <c r="J403" s="225"/>
      <c r="K403" s="225"/>
      <c r="L403" s="230"/>
      <c r="M403" s="231"/>
      <c r="N403" s="232"/>
      <c r="O403" s="232"/>
      <c r="P403" s="232"/>
      <c r="Q403" s="232"/>
      <c r="R403" s="232"/>
      <c r="S403" s="232"/>
      <c r="T403" s="23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4" t="s">
        <v>137</v>
      </c>
      <c r="AU403" s="234" t="s">
        <v>85</v>
      </c>
      <c r="AV403" s="13" t="s">
        <v>83</v>
      </c>
      <c r="AW403" s="13" t="s">
        <v>36</v>
      </c>
      <c r="AX403" s="13" t="s">
        <v>75</v>
      </c>
      <c r="AY403" s="234" t="s">
        <v>125</v>
      </c>
    </row>
    <row r="404" s="13" customFormat="1">
      <c r="A404" s="13"/>
      <c r="B404" s="224"/>
      <c r="C404" s="225"/>
      <c r="D404" s="226" t="s">
        <v>137</v>
      </c>
      <c r="E404" s="227" t="s">
        <v>19</v>
      </c>
      <c r="F404" s="228" t="s">
        <v>161</v>
      </c>
      <c r="G404" s="225"/>
      <c r="H404" s="227" t="s">
        <v>19</v>
      </c>
      <c r="I404" s="229"/>
      <c r="J404" s="225"/>
      <c r="K404" s="225"/>
      <c r="L404" s="230"/>
      <c r="M404" s="231"/>
      <c r="N404" s="232"/>
      <c r="O404" s="232"/>
      <c r="P404" s="232"/>
      <c r="Q404" s="232"/>
      <c r="R404" s="232"/>
      <c r="S404" s="232"/>
      <c r="T404" s="23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4" t="s">
        <v>137</v>
      </c>
      <c r="AU404" s="234" t="s">
        <v>85</v>
      </c>
      <c r="AV404" s="13" t="s">
        <v>83</v>
      </c>
      <c r="AW404" s="13" t="s">
        <v>36</v>
      </c>
      <c r="AX404" s="13" t="s">
        <v>75</v>
      </c>
      <c r="AY404" s="234" t="s">
        <v>125</v>
      </c>
    </row>
    <row r="405" s="13" customFormat="1">
      <c r="A405" s="13"/>
      <c r="B405" s="224"/>
      <c r="C405" s="225"/>
      <c r="D405" s="226" t="s">
        <v>137</v>
      </c>
      <c r="E405" s="227" t="s">
        <v>19</v>
      </c>
      <c r="F405" s="228" t="s">
        <v>244</v>
      </c>
      <c r="G405" s="225"/>
      <c r="H405" s="227" t="s">
        <v>19</v>
      </c>
      <c r="I405" s="229"/>
      <c r="J405" s="225"/>
      <c r="K405" s="225"/>
      <c r="L405" s="230"/>
      <c r="M405" s="231"/>
      <c r="N405" s="232"/>
      <c r="O405" s="232"/>
      <c r="P405" s="232"/>
      <c r="Q405" s="232"/>
      <c r="R405" s="232"/>
      <c r="S405" s="232"/>
      <c r="T405" s="23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4" t="s">
        <v>137</v>
      </c>
      <c r="AU405" s="234" t="s">
        <v>85</v>
      </c>
      <c r="AV405" s="13" t="s">
        <v>83</v>
      </c>
      <c r="AW405" s="13" t="s">
        <v>36</v>
      </c>
      <c r="AX405" s="13" t="s">
        <v>75</v>
      </c>
      <c r="AY405" s="234" t="s">
        <v>125</v>
      </c>
    </row>
    <row r="406" s="14" customFormat="1">
      <c r="A406" s="14"/>
      <c r="B406" s="235"/>
      <c r="C406" s="236"/>
      <c r="D406" s="226" t="s">
        <v>137</v>
      </c>
      <c r="E406" s="237" t="s">
        <v>19</v>
      </c>
      <c r="F406" s="238" t="s">
        <v>374</v>
      </c>
      <c r="G406" s="236"/>
      <c r="H406" s="239">
        <v>4.6200000000000001</v>
      </c>
      <c r="I406" s="240"/>
      <c r="J406" s="236"/>
      <c r="K406" s="236"/>
      <c r="L406" s="241"/>
      <c r="M406" s="242"/>
      <c r="N406" s="243"/>
      <c r="O406" s="243"/>
      <c r="P406" s="243"/>
      <c r="Q406" s="243"/>
      <c r="R406" s="243"/>
      <c r="S406" s="243"/>
      <c r="T406" s="24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5" t="s">
        <v>137</v>
      </c>
      <c r="AU406" s="245" t="s">
        <v>85</v>
      </c>
      <c r="AV406" s="14" t="s">
        <v>85</v>
      </c>
      <c r="AW406" s="14" t="s">
        <v>36</v>
      </c>
      <c r="AX406" s="14" t="s">
        <v>75</v>
      </c>
      <c r="AY406" s="245" t="s">
        <v>125</v>
      </c>
    </row>
    <row r="407" s="13" customFormat="1">
      <c r="A407" s="13"/>
      <c r="B407" s="224"/>
      <c r="C407" s="225"/>
      <c r="D407" s="226" t="s">
        <v>137</v>
      </c>
      <c r="E407" s="227" t="s">
        <v>19</v>
      </c>
      <c r="F407" s="228" t="s">
        <v>240</v>
      </c>
      <c r="G407" s="225"/>
      <c r="H407" s="227" t="s">
        <v>19</v>
      </c>
      <c r="I407" s="229"/>
      <c r="J407" s="225"/>
      <c r="K407" s="225"/>
      <c r="L407" s="230"/>
      <c r="M407" s="231"/>
      <c r="N407" s="232"/>
      <c r="O407" s="232"/>
      <c r="P407" s="232"/>
      <c r="Q407" s="232"/>
      <c r="R407" s="232"/>
      <c r="S407" s="232"/>
      <c r="T407" s="23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4" t="s">
        <v>137</v>
      </c>
      <c r="AU407" s="234" t="s">
        <v>85</v>
      </c>
      <c r="AV407" s="13" t="s">
        <v>83</v>
      </c>
      <c r="AW407" s="13" t="s">
        <v>36</v>
      </c>
      <c r="AX407" s="13" t="s">
        <v>75</v>
      </c>
      <c r="AY407" s="234" t="s">
        <v>125</v>
      </c>
    </row>
    <row r="408" s="14" customFormat="1">
      <c r="A408" s="14"/>
      <c r="B408" s="235"/>
      <c r="C408" s="236"/>
      <c r="D408" s="226" t="s">
        <v>137</v>
      </c>
      <c r="E408" s="237" t="s">
        <v>19</v>
      </c>
      <c r="F408" s="238" t="s">
        <v>375</v>
      </c>
      <c r="G408" s="236"/>
      <c r="H408" s="239">
        <v>5.5199999999999996</v>
      </c>
      <c r="I408" s="240"/>
      <c r="J408" s="236"/>
      <c r="K408" s="236"/>
      <c r="L408" s="241"/>
      <c r="M408" s="242"/>
      <c r="N408" s="243"/>
      <c r="O408" s="243"/>
      <c r="P408" s="243"/>
      <c r="Q408" s="243"/>
      <c r="R408" s="243"/>
      <c r="S408" s="243"/>
      <c r="T408" s="24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5" t="s">
        <v>137</v>
      </c>
      <c r="AU408" s="245" t="s">
        <v>85</v>
      </c>
      <c r="AV408" s="14" t="s">
        <v>85</v>
      </c>
      <c r="AW408" s="14" t="s">
        <v>36</v>
      </c>
      <c r="AX408" s="14" t="s">
        <v>75</v>
      </c>
      <c r="AY408" s="245" t="s">
        <v>125</v>
      </c>
    </row>
    <row r="409" s="13" customFormat="1">
      <c r="A409" s="13"/>
      <c r="B409" s="224"/>
      <c r="C409" s="225"/>
      <c r="D409" s="226" t="s">
        <v>137</v>
      </c>
      <c r="E409" s="227" t="s">
        <v>19</v>
      </c>
      <c r="F409" s="228" t="s">
        <v>163</v>
      </c>
      <c r="G409" s="225"/>
      <c r="H409" s="227" t="s">
        <v>19</v>
      </c>
      <c r="I409" s="229"/>
      <c r="J409" s="225"/>
      <c r="K409" s="225"/>
      <c r="L409" s="230"/>
      <c r="M409" s="231"/>
      <c r="N409" s="232"/>
      <c r="O409" s="232"/>
      <c r="P409" s="232"/>
      <c r="Q409" s="232"/>
      <c r="R409" s="232"/>
      <c r="S409" s="232"/>
      <c r="T409" s="23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4" t="s">
        <v>137</v>
      </c>
      <c r="AU409" s="234" t="s">
        <v>85</v>
      </c>
      <c r="AV409" s="13" t="s">
        <v>83</v>
      </c>
      <c r="AW409" s="13" t="s">
        <v>36</v>
      </c>
      <c r="AX409" s="13" t="s">
        <v>75</v>
      </c>
      <c r="AY409" s="234" t="s">
        <v>125</v>
      </c>
    </row>
    <row r="410" s="13" customFormat="1">
      <c r="A410" s="13"/>
      <c r="B410" s="224"/>
      <c r="C410" s="225"/>
      <c r="D410" s="226" t="s">
        <v>137</v>
      </c>
      <c r="E410" s="227" t="s">
        <v>19</v>
      </c>
      <c r="F410" s="228" t="s">
        <v>244</v>
      </c>
      <c r="G410" s="225"/>
      <c r="H410" s="227" t="s">
        <v>19</v>
      </c>
      <c r="I410" s="229"/>
      <c r="J410" s="225"/>
      <c r="K410" s="225"/>
      <c r="L410" s="230"/>
      <c r="M410" s="231"/>
      <c r="N410" s="232"/>
      <c r="O410" s="232"/>
      <c r="P410" s="232"/>
      <c r="Q410" s="232"/>
      <c r="R410" s="232"/>
      <c r="S410" s="232"/>
      <c r="T410" s="23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4" t="s">
        <v>137</v>
      </c>
      <c r="AU410" s="234" t="s">
        <v>85</v>
      </c>
      <c r="AV410" s="13" t="s">
        <v>83</v>
      </c>
      <c r="AW410" s="13" t="s">
        <v>36</v>
      </c>
      <c r="AX410" s="13" t="s">
        <v>75</v>
      </c>
      <c r="AY410" s="234" t="s">
        <v>125</v>
      </c>
    </row>
    <row r="411" s="14" customFormat="1">
      <c r="A411" s="14"/>
      <c r="B411" s="235"/>
      <c r="C411" s="236"/>
      <c r="D411" s="226" t="s">
        <v>137</v>
      </c>
      <c r="E411" s="237" t="s">
        <v>19</v>
      </c>
      <c r="F411" s="238" t="s">
        <v>308</v>
      </c>
      <c r="G411" s="236"/>
      <c r="H411" s="239">
        <v>161.69999999999999</v>
      </c>
      <c r="I411" s="240"/>
      <c r="J411" s="236"/>
      <c r="K411" s="236"/>
      <c r="L411" s="241"/>
      <c r="M411" s="242"/>
      <c r="N411" s="243"/>
      <c r="O411" s="243"/>
      <c r="P411" s="243"/>
      <c r="Q411" s="243"/>
      <c r="R411" s="243"/>
      <c r="S411" s="243"/>
      <c r="T411" s="24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5" t="s">
        <v>137</v>
      </c>
      <c r="AU411" s="245" t="s">
        <v>85</v>
      </c>
      <c r="AV411" s="14" t="s">
        <v>85</v>
      </c>
      <c r="AW411" s="14" t="s">
        <v>36</v>
      </c>
      <c r="AX411" s="14" t="s">
        <v>75</v>
      </c>
      <c r="AY411" s="245" t="s">
        <v>125</v>
      </c>
    </row>
    <row r="412" s="13" customFormat="1">
      <c r="A412" s="13"/>
      <c r="B412" s="224"/>
      <c r="C412" s="225"/>
      <c r="D412" s="226" t="s">
        <v>137</v>
      </c>
      <c r="E412" s="227" t="s">
        <v>19</v>
      </c>
      <c r="F412" s="228" t="s">
        <v>240</v>
      </c>
      <c r="G412" s="225"/>
      <c r="H412" s="227" t="s">
        <v>19</v>
      </c>
      <c r="I412" s="229"/>
      <c r="J412" s="225"/>
      <c r="K412" s="225"/>
      <c r="L412" s="230"/>
      <c r="M412" s="231"/>
      <c r="N412" s="232"/>
      <c r="O412" s="232"/>
      <c r="P412" s="232"/>
      <c r="Q412" s="232"/>
      <c r="R412" s="232"/>
      <c r="S412" s="232"/>
      <c r="T412" s="23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4" t="s">
        <v>137</v>
      </c>
      <c r="AU412" s="234" t="s">
        <v>85</v>
      </c>
      <c r="AV412" s="13" t="s">
        <v>83</v>
      </c>
      <c r="AW412" s="13" t="s">
        <v>36</v>
      </c>
      <c r="AX412" s="13" t="s">
        <v>75</v>
      </c>
      <c r="AY412" s="234" t="s">
        <v>125</v>
      </c>
    </row>
    <row r="413" s="14" customFormat="1">
      <c r="A413" s="14"/>
      <c r="B413" s="235"/>
      <c r="C413" s="236"/>
      <c r="D413" s="226" t="s">
        <v>137</v>
      </c>
      <c r="E413" s="237" t="s">
        <v>19</v>
      </c>
      <c r="F413" s="238" t="s">
        <v>376</v>
      </c>
      <c r="G413" s="236"/>
      <c r="H413" s="239">
        <v>101.64</v>
      </c>
      <c r="I413" s="240"/>
      <c r="J413" s="236"/>
      <c r="K413" s="236"/>
      <c r="L413" s="241"/>
      <c r="M413" s="242"/>
      <c r="N413" s="243"/>
      <c r="O413" s="243"/>
      <c r="P413" s="243"/>
      <c r="Q413" s="243"/>
      <c r="R413" s="243"/>
      <c r="S413" s="243"/>
      <c r="T413" s="24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5" t="s">
        <v>137</v>
      </c>
      <c r="AU413" s="245" t="s">
        <v>85</v>
      </c>
      <c r="AV413" s="14" t="s">
        <v>85</v>
      </c>
      <c r="AW413" s="14" t="s">
        <v>36</v>
      </c>
      <c r="AX413" s="14" t="s">
        <v>75</v>
      </c>
      <c r="AY413" s="245" t="s">
        <v>125</v>
      </c>
    </row>
    <row r="414" s="15" customFormat="1">
      <c r="A414" s="15"/>
      <c r="B414" s="246"/>
      <c r="C414" s="247"/>
      <c r="D414" s="226" t="s">
        <v>137</v>
      </c>
      <c r="E414" s="248" t="s">
        <v>19</v>
      </c>
      <c r="F414" s="249" t="s">
        <v>144</v>
      </c>
      <c r="G414" s="247"/>
      <c r="H414" s="250">
        <v>508.24000000000001</v>
      </c>
      <c r="I414" s="251"/>
      <c r="J414" s="247"/>
      <c r="K414" s="247"/>
      <c r="L414" s="252"/>
      <c r="M414" s="253"/>
      <c r="N414" s="254"/>
      <c r="O414" s="254"/>
      <c r="P414" s="254"/>
      <c r="Q414" s="254"/>
      <c r="R414" s="254"/>
      <c r="S414" s="254"/>
      <c r="T414" s="25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56" t="s">
        <v>137</v>
      </c>
      <c r="AU414" s="256" t="s">
        <v>85</v>
      </c>
      <c r="AV414" s="15" t="s">
        <v>133</v>
      </c>
      <c r="AW414" s="15" t="s">
        <v>36</v>
      </c>
      <c r="AX414" s="15" t="s">
        <v>83</v>
      </c>
      <c r="AY414" s="256" t="s">
        <v>125</v>
      </c>
    </row>
    <row r="415" s="2" customFormat="1" ht="24.15" customHeight="1">
      <c r="A415" s="40"/>
      <c r="B415" s="41"/>
      <c r="C415" s="257" t="s">
        <v>421</v>
      </c>
      <c r="D415" s="257" t="s">
        <v>200</v>
      </c>
      <c r="E415" s="258" t="s">
        <v>378</v>
      </c>
      <c r="F415" s="259" t="s">
        <v>379</v>
      </c>
      <c r="G415" s="260" t="s">
        <v>285</v>
      </c>
      <c r="H415" s="261">
        <v>533.65200000000004</v>
      </c>
      <c r="I415" s="262"/>
      <c r="J415" s="263">
        <f>ROUND(I415*H415,2)</f>
        <v>0</v>
      </c>
      <c r="K415" s="259" t="s">
        <v>132</v>
      </c>
      <c r="L415" s="264"/>
      <c r="M415" s="265" t="s">
        <v>19</v>
      </c>
      <c r="N415" s="266" t="s">
        <v>46</v>
      </c>
      <c r="O415" s="86"/>
      <c r="P415" s="215">
        <f>O415*H415</f>
        <v>0</v>
      </c>
      <c r="Q415" s="215">
        <v>4.0000000000000003E-05</v>
      </c>
      <c r="R415" s="215">
        <f>Q415*H415</f>
        <v>0.021346080000000003</v>
      </c>
      <c r="S415" s="215">
        <v>0</v>
      </c>
      <c r="T415" s="216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17" t="s">
        <v>199</v>
      </c>
      <c r="AT415" s="217" t="s">
        <v>200</v>
      </c>
      <c r="AU415" s="217" t="s">
        <v>85</v>
      </c>
      <c r="AY415" s="19" t="s">
        <v>125</v>
      </c>
      <c r="BE415" s="218">
        <f>IF(N415="základní",J415,0)</f>
        <v>0</v>
      </c>
      <c r="BF415" s="218">
        <f>IF(N415="snížená",J415,0)</f>
        <v>0</v>
      </c>
      <c r="BG415" s="218">
        <f>IF(N415="zákl. přenesená",J415,0)</f>
        <v>0</v>
      </c>
      <c r="BH415" s="218">
        <f>IF(N415="sníž. přenesená",J415,0)</f>
        <v>0</v>
      </c>
      <c r="BI415" s="218">
        <f>IF(N415="nulová",J415,0)</f>
        <v>0</v>
      </c>
      <c r="BJ415" s="19" t="s">
        <v>83</v>
      </c>
      <c r="BK415" s="218">
        <f>ROUND(I415*H415,2)</f>
        <v>0</v>
      </c>
      <c r="BL415" s="19" t="s">
        <v>133</v>
      </c>
      <c r="BM415" s="217" t="s">
        <v>663</v>
      </c>
    </row>
    <row r="416" s="14" customFormat="1">
      <c r="A416" s="14"/>
      <c r="B416" s="235"/>
      <c r="C416" s="236"/>
      <c r="D416" s="226" t="s">
        <v>137</v>
      </c>
      <c r="E416" s="236"/>
      <c r="F416" s="238" t="s">
        <v>381</v>
      </c>
      <c r="G416" s="236"/>
      <c r="H416" s="239">
        <v>533.65200000000004</v>
      </c>
      <c r="I416" s="240"/>
      <c r="J416" s="236"/>
      <c r="K416" s="236"/>
      <c r="L416" s="241"/>
      <c r="M416" s="242"/>
      <c r="N416" s="243"/>
      <c r="O416" s="243"/>
      <c r="P416" s="243"/>
      <c r="Q416" s="243"/>
      <c r="R416" s="243"/>
      <c r="S416" s="243"/>
      <c r="T416" s="24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5" t="s">
        <v>137</v>
      </c>
      <c r="AU416" s="245" t="s">
        <v>85</v>
      </c>
      <c r="AV416" s="14" t="s">
        <v>85</v>
      </c>
      <c r="AW416" s="14" t="s">
        <v>4</v>
      </c>
      <c r="AX416" s="14" t="s">
        <v>83</v>
      </c>
      <c r="AY416" s="245" t="s">
        <v>125</v>
      </c>
    </row>
    <row r="417" s="2" customFormat="1" ht="24.15" customHeight="1">
      <c r="A417" s="40"/>
      <c r="B417" s="41"/>
      <c r="C417" s="206" t="s">
        <v>427</v>
      </c>
      <c r="D417" s="206" t="s">
        <v>128</v>
      </c>
      <c r="E417" s="207" t="s">
        <v>664</v>
      </c>
      <c r="F417" s="208" t="s">
        <v>665</v>
      </c>
      <c r="G417" s="209" t="s">
        <v>285</v>
      </c>
      <c r="H417" s="210">
        <v>14.17</v>
      </c>
      <c r="I417" s="211"/>
      <c r="J417" s="212">
        <f>ROUND(I417*H417,2)</f>
        <v>0</v>
      </c>
      <c r="K417" s="208" t="s">
        <v>132</v>
      </c>
      <c r="L417" s="46"/>
      <c r="M417" s="213" t="s">
        <v>19</v>
      </c>
      <c r="N417" s="214" t="s">
        <v>46</v>
      </c>
      <c r="O417" s="86"/>
      <c r="P417" s="215">
        <f>O417*H417</f>
        <v>0</v>
      </c>
      <c r="Q417" s="215">
        <v>5.0000000000000002E-05</v>
      </c>
      <c r="R417" s="215">
        <f>Q417*H417</f>
        <v>0.00070850000000000004</v>
      </c>
      <c r="S417" s="215">
        <v>0</v>
      </c>
      <c r="T417" s="216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17" t="s">
        <v>133</v>
      </c>
      <c r="AT417" s="217" t="s">
        <v>128</v>
      </c>
      <c r="AU417" s="217" t="s">
        <v>85</v>
      </c>
      <c r="AY417" s="19" t="s">
        <v>125</v>
      </c>
      <c r="BE417" s="218">
        <f>IF(N417="základní",J417,0)</f>
        <v>0</v>
      </c>
      <c r="BF417" s="218">
        <f>IF(N417="snížená",J417,0)</f>
        <v>0</v>
      </c>
      <c r="BG417" s="218">
        <f>IF(N417="zákl. přenesená",J417,0)</f>
        <v>0</v>
      </c>
      <c r="BH417" s="218">
        <f>IF(N417="sníž. přenesená",J417,0)</f>
        <v>0</v>
      </c>
      <c r="BI417" s="218">
        <f>IF(N417="nulová",J417,0)</f>
        <v>0</v>
      </c>
      <c r="BJ417" s="19" t="s">
        <v>83</v>
      </c>
      <c r="BK417" s="218">
        <f>ROUND(I417*H417,2)</f>
        <v>0</v>
      </c>
      <c r="BL417" s="19" t="s">
        <v>133</v>
      </c>
      <c r="BM417" s="217" t="s">
        <v>666</v>
      </c>
    </row>
    <row r="418" s="2" customFormat="1">
      <c r="A418" s="40"/>
      <c r="B418" s="41"/>
      <c r="C418" s="42"/>
      <c r="D418" s="219" t="s">
        <v>135</v>
      </c>
      <c r="E418" s="42"/>
      <c r="F418" s="220" t="s">
        <v>667</v>
      </c>
      <c r="G418" s="42"/>
      <c r="H418" s="42"/>
      <c r="I418" s="221"/>
      <c r="J418" s="42"/>
      <c r="K418" s="42"/>
      <c r="L418" s="46"/>
      <c r="M418" s="222"/>
      <c r="N418" s="223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135</v>
      </c>
      <c r="AU418" s="19" t="s">
        <v>85</v>
      </c>
    </row>
    <row r="419" s="13" customFormat="1">
      <c r="A419" s="13"/>
      <c r="B419" s="224"/>
      <c r="C419" s="225"/>
      <c r="D419" s="226" t="s">
        <v>137</v>
      </c>
      <c r="E419" s="227" t="s">
        <v>19</v>
      </c>
      <c r="F419" s="228" t="s">
        <v>140</v>
      </c>
      <c r="G419" s="225"/>
      <c r="H419" s="227" t="s">
        <v>19</v>
      </c>
      <c r="I419" s="229"/>
      <c r="J419" s="225"/>
      <c r="K419" s="225"/>
      <c r="L419" s="230"/>
      <c r="M419" s="231"/>
      <c r="N419" s="232"/>
      <c r="O419" s="232"/>
      <c r="P419" s="232"/>
      <c r="Q419" s="232"/>
      <c r="R419" s="232"/>
      <c r="S419" s="232"/>
      <c r="T419" s="23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4" t="s">
        <v>137</v>
      </c>
      <c r="AU419" s="234" t="s">
        <v>85</v>
      </c>
      <c r="AV419" s="13" t="s">
        <v>83</v>
      </c>
      <c r="AW419" s="13" t="s">
        <v>36</v>
      </c>
      <c r="AX419" s="13" t="s">
        <v>75</v>
      </c>
      <c r="AY419" s="234" t="s">
        <v>125</v>
      </c>
    </row>
    <row r="420" s="14" customFormat="1">
      <c r="A420" s="14"/>
      <c r="B420" s="235"/>
      <c r="C420" s="236"/>
      <c r="D420" s="226" t="s">
        <v>137</v>
      </c>
      <c r="E420" s="237" t="s">
        <v>19</v>
      </c>
      <c r="F420" s="238" t="s">
        <v>359</v>
      </c>
      <c r="G420" s="236"/>
      <c r="H420" s="239">
        <v>14.17</v>
      </c>
      <c r="I420" s="240"/>
      <c r="J420" s="236"/>
      <c r="K420" s="236"/>
      <c r="L420" s="241"/>
      <c r="M420" s="242"/>
      <c r="N420" s="243"/>
      <c r="O420" s="243"/>
      <c r="P420" s="243"/>
      <c r="Q420" s="243"/>
      <c r="R420" s="243"/>
      <c r="S420" s="243"/>
      <c r="T420" s="24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5" t="s">
        <v>137</v>
      </c>
      <c r="AU420" s="245" t="s">
        <v>85</v>
      </c>
      <c r="AV420" s="14" t="s">
        <v>85</v>
      </c>
      <c r="AW420" s="14" t="s">
        <v>36</v>
      </c>
      <c r="AX420" s="14" t="s">
        <v>83</v>
      </c>
      <c r="AY420" s="245" t="s">
        <v>125</v>
      </c>
    </row>
    <row r="421" s="2" customFormat="1" ht="24.15" customHeight="1">
      <c r="A421" s="40"/>
      <c r="B421" s="41"/>
      <c r="C421" s="257" t="s">
        <v>434</v>
      </c>
      <c r="D421" s="257" t="s">
        <v>200</v>
      </c>
      <c r="E421" s="258" t="s">
        <v>668</v>
      </c>
      <c r="F421" s="259" t="s">
        <v>669</v>
      </c>
      <c r="G421" s="260" t="s">
        <v>285</v>
      </c>
      <c r="H421" s="261">
        <v>14.879</v>
      </c>
      <c r="I421" s="262"/>
      <c r="J421" s="263">
        <f>ROUND(I421*H421,2)</f>
        <v>0</v>
      </c>
      <c r="K421" s="259" t="s">
        <v>132</v>
      </c>
      <c r="L421" s="264"/>
      <c r="M421" s="265" t="s">
        <v>19</v>
      </c>
      <c r="N421" s="266" t="s">
        <v>46</v>
      </c>
      <c r="O421" s="86"/>
      <c r="P421" s="215">
        <f>O421*H421</f>
        <v>0</v>
      </c>
      <c r="Q421" s="215">
        <v>0.00050000000000000001</v>
      </c>
      <c r="R421" s="215">
        <f>Q421*H421</f>
        <v>0.0074394999999999999</v>
      </c>
      <c r="S421" s="215">
        <v>0</v>
      </c>
      <c r="T421" s="21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17" t="s">
        <v>199</v>
      </c>
      <c r="AT421" s="217" t="s">
        <v>200</v>
      </c>
      <c r="AU421" s="217" t="s">
        <v>85</v>
      </c>
      <c r="AY421" s="19" t="s">
        <v>125</v>
      </c>
      <c r="BE421" s="218">
        <f>IF(N421="základní",J421,0)</f>
        <v>0</v>
      </c>
      <c r="BF421" s="218">
        <f>IF(N421="snížená",J421,0)</f>
        <v>0</v>
      </c>
      <c r="BG421" s="218">
        <f>IF(N421="zákl. přenesená",J421,0)</f>
        <v>0</v>
      </c>
      <c r="BH421" s="218">
        <f>IF(N421="sníž. přenesená",J421,0)</f>
        <v>0</v>
      </c>
      <c r="BI421" s="218">
        <f>IF(N421="nulová",J421,0)</f>
        <v>0</v>
      </c>
      <c r="BJ421" s="19" t="s">
        <v>83</v>
      </c>
      <c r="BK421" s="218">
        <f>ROUND(I421*H421,2)</f>
        <v>0</v>
      </c>
      <c r="BL421" s="19" t="s">
        <v>133</v>
      </c>
      <c r="BM421" s="217" t="s">
        <v>670</v>
      </c>
    </row>
    <row r="422" s="14" customFormat="1">
      <c r="A422" s="14"/>
      <c r="B422" s="235"/>
      <c r="C422" s="236"/>
      <c r="D422" s="226" t="s">
        <v>137</v>
      </c>
      <c r="E422" s="236"/>
      <c r="F422" s="238" t="s">
        <v>671</v>
      </c>
      <c r="G422" s="236"/>
      <c r="H422" s="239">
        <v>14.879</v>
      </c>
      <c r="I422" s="240"/>
      <c r="J422" s="236"/>
      <c r="K422" s="236"/>
      <c r="L422" s="241"/>
      <c r="M422" s="242"/>
      <c r="N422" s="243"/>
      <c r="O422" s="243"/>
      <c r="P422" s="243"/>
      <c r="Q422" s="243"/>
      <c r="R422" s="243"/>
      <c r="S422" s="243"/>
      <c r="T422" s="24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5" t="s">
        <v>137</v>
      </c>
      <c r="AU422" s="245" t="s">
        <v>85</v>
      </c>
      <c r="AV422" s="14" t="s">
        <v>85</v>
      </c>
      <c r="AW422" s="14" t="s">
        <v>4</v>
      </c>
      <c r="AX422" s="14" t="s">
        <v>83</v>
      </c>
      <c r="AY422" s="245" t="s">
        <v>125</v>
      </c>
    </row>
    <row r="423" s="2" customFormat="1" ht="24.15" customHeight="1">
      <c r="A423" s="40"/>
      <c r="B423" s="41"/>
      <c r="C423" s="206" t="s">
        <v>441</v>
      </c>
      <c r="D423" s="206" t="s">
        <v>128</v>
      </c>
      <c r="E423" s="207" t="s">
        <v>664</v>
      </c>
      <c r="F423" s="208" t="s">
        <v>665</v>
      </c>
      <c r="G423" s="209" t="s">
        <v>285</v>
      </c>
      <c r="H423" s="210">
        <v>40.920000000000002</v>
      </c>
      <c r="I423" s="211"/>
      <c r="J423" s="212">
        <f>ROUND(I423*H423,2)</f>
        <v>0</v>
      </c>
      <c r="K423" s="208" t="s">
        <v>132</v>
      </c>
      <c r="L423" s="46"/>
      <c r="M423" s="213" t="s">
        <v>19</v>
      </c>
      <c r="N423" s="214" t="s">
        <v>46</v>
      </c>
      <c r="O423" s="86"/>
      <c r="P423" s="215">
        <f>O423*H423</f>
        <v>0</v>
      </c>
      <c r="Q423" s="215">
        <v>5.0000000000000002E-05</v>
      </c>
      <c r="R423" s="215">
        <f>Q423*H423</f>
        <v>0.0020460000000000001</v>
      </c>
      <c r="S423" s="215">
        <v>0</v>
      </c>
      <c r="T423" s="216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17" t="s">
        <v>133</v>
      </c>
      <c r="AT423" s="217" t="s">
        <v>128</v>
      </c>
      <c r="AU423" s="217" t="s">
        <v>85</v>
      </c>
      <c r="AY423" s="19" t="s">
        <v>125</v>
      </c>
      <c r="BE423" s="218">
        <f>IF(N423="základní",J423,0)</f>
        <v>0</v>
      </c>
      <c r="BF423" s="218">
        <f>IF(N423="snížená",J423,0)</f>
        <v>0</v>
      </c>
      <c r="BG423" s="218">
        <f>IF(N423="zákl. přenesená",J423,0)</f>
        <v>0</v>
      </c>
      <c r="BH423" s="218">
        <f>IF(N423="sníž. přenesená",J423,0)</f>
        <v>0</v>
      </c>
      <c r="BI423" s="218">
        <f>IF(N423="nulová",J423,0)</f>
        <v>0</v>
      </c>
      <c r="BJ423" s="19" t="s">
        <v>83</v>
      </c>
      <c r="BK423" s="218">
        <f>ROUND(I423*H423,2)</f>
        <v>0</v>
      </c>
      <c r="BL423" s="19" t="s">
        <v>133</v>
      </c>
      <c r="BM423" s="217" t="s">
        <v>672</v>
      </c>
    </row>
    <row r="424" s="2" customFormat="1">
      <c r="A424" s="40"/>
      <c r="B424" s="41"/>
      <c r="C424" s="42"/>
      <c r="D424" s="219" t="s">
        <v>135</v>
      </c>
      <c r="E424" s="42"/>
      <c r="F424" s="220" t="s">
        <v>667</v>
      </c>
      <c r="G424" s="42"/>
      <c r="H424" s="42"/>
      <c r="I424" s="221"/>
      <c r="J424" s="42"/>
      <c r="K424" s="42"/>
      <c r="L424" s="46"/>
      <c r="M424" s="222"/>
      <c r="N424" s="223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135</v>
      </c>
      <c r="AU424" s="19" t="s">
        <v>85</v>
      </c>
    </row>
    <row r="425" s="13" customFormat="1">
      <c r="A425" s="13"/>
      <c r="B425" s="224"/>
      <c r="C425" s="225"/>
      <c r="D425" s="226" t="s">
        <v>137</v>
      </c>
      <c r="E425" s="227" t="s">
        <v>19</v>
      </c>
      <c r="F425" s="228" t="s">
        <v>138</v>
      </c>
      <c r="G425" s="225"/>
      <c r="H425" s="227" t="s">
        <v>19</v>
      </c>
      <c r="I425" s="229"/>
      <c r="J425" s="225"/>
      <c r="K425" s="225"/>
      <c r="L425" s="230"/>
      <c r="M425" s="231"/>
      <c r="N425" s="232"/>
      <c r="O425" s="232"/>
      <c r="P425" s="232"/>
      <c r="Q425" s="232"/>
      <c r="R425" s="232"/>
      <c r="S425" s="232"/>
      <c r="T425" s="23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4" t="s">
        <v>137</v>
      </c>
      <c r="AU425" s="234" t="s">
        <v>85</v>
      </c>
      <c r="AV425" s="13" t="s">
        <v>83</v>
      </c>
      <c r="AW425" s="13" t="s">
        <v>36</v>
      </c>
      <c r="AX425" s="13" t="s">
        <v>75</v>
      </c>
      <c r="AY425" s="234" t="s">
        <v>125</v>
      </c>
    </row>
    <row r="426" s="14" customFormat="1">
      <c r="A426" s="14"/>
      <c r="B426" s="235"/>
      <c r="C426" s="236"/>
      <c r="D426" s="226" t="s">
        <v>137</v>
      </c>
      <c r="E426" s="237" t="s">
        <v>19</v>
      </c>
      <c r="F426" s="238" t="s">
        <v>358</v>
      </c>
      <c r="G426" s="236"/>
      <c r="H426" s="239">
        <v>40.920000000000002</v>
      </c>
      <c r="I426" s="240"/>
      <c r="J426" s="236"/>
      <c r="K426" s="236"/>
      <c r="L426" s="241"/>
      <c r="M426" s="242"/>
      <c r="N426" s="243"/>
      <c r="O426" s="243"/>
      <c r="P426" s="243"/>
      <c r="Q426" s="243"/>
      <c r="R426" s="243"/>
      <c r="S426" s="243"/>
      <c r="T426" s="24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5" t="s">
        <v>137</v>
      </c>
      <c r="AU426" s="245" t="s">
        <v>85</v>
      </c>
      <c r="AV426" s="14" t="s">
        <v>85</v>
      </c>
      <c r="AW426" s="14" t="s">
        <v>36</v>
      </c>
      <c r="AX426" s="14" t="s">
        <v>83</v>
      </c>
      <c r="AY426" s="245" t="s">
        <v>125</v>
      </c>
    </row>
    <row r="427" s="2" customFormat="1" ht="24.15" customHeight="1">
      <c r="A427" s="40"/>
      <c r="B427" s="41"/>
      <c r="C427" s="257" t="s">
        <v>447</v>
      </c>
      <c r="D427" s="257" t="s">
        <v>200</v>
      </c>
      <c r="E427" s="258" t="s">
        <v>673</v>
      </c>
      <c r="F427" s="259" t="s">
        <v>674</v>
      </c>
      <c r="G427" s="260" t="s">
        <v>285</v>
      </c>
      <c r="H427" s="261">
        <v>42.966000000000001</v>
      </c>
      <c r="I427" s="262"/>
      <c r="J427" s="263">
        <f>ROUND(I427*H427,2)</f>
        <v>0</v>
      </c>
      <c r="K427" s="259" t="s">
        <v>132</v>
      </c>
      <c r="L427" s="264"/>
      <c r="M427" s="265" t="s">
        <v>19</v>
      </c>
      <c r="N427" s="266" t="s">
        <v>46</v>
      </c>
      <c r="O427" s="86"/>
      <c r="P427" s="215">
        <f>O427*H427</f>
        <v>0</v>
      </c>
      <c r="Q427" s="215">
        <v>0.00059999999999999995</v>
      </c>
      <c r="R427" s="215">
        <f>Q427*H427</f>
        <v>0.0257796</v>
      </c>
      <c r="S427" s="215">
        <v>0</v>
      </c>
      <c r="T427" s="216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17" t="s">
        <v>199</v>
      </c>
      <c r="AT427" s="217" t="s">
        <v>200</v>
      </c>
      <c r="AU427" s="217" t="s">
        <v>85</v>
      </c>
      <c r="AY427" s="19" t="s">
        <v>125</v>
      </c>
      <c r="BE427" s="218">
        <f>IF(N427="základní",J427,0)</f>
        <v>0</v>
      </c>
      <c r="BF427" s="218">
        <f>IF(N427="snížená",J427,0)</f>
        <v>0</v>
      </c>
      <c r="BG427" s="218">
        <f>IF(N427="zákl. přenesená",J427,0)</f>
        <v>0</v>
      </c>
      <c r="BH427" s="218">
        <f>IF(N427="sníž. přenesená",J427,0)</f>
        <v>0</v>
      </c>
      <c r="BI427" s="218">
        <f>IF(N427="nulová",J427,0)</f>
        <v>0</v>
      </c>
      <c r="BJ427" s="19" t="s">
        <v>83</v>
      </c>
      <c r="BK427" s="218">
        <f>ROUND(I427*H427,2)</f>
        <v>0</v>
      </c>
      <c r="BL427" s="19" t="s">
        <v>133</v>
      </c>
      <c r="BM427" s="217" t="s">
        <v>675</v>
      </c>
    </row>
    <row r="428" s="14" customFormat="1">
      <c r="A428" s="14"/>
      <c r="B428" s="235"/>
      <c r="C428" s="236"/>
      <c r="D428" s="226" t="s">
        <v>137</v>
      </c>
      <c r="E428" s="236"/>
      <c r="F428" s="238" t="s">
        <v>676</v>
      </c>
      <c r="G428" s="236"/>
      <c r="H428" s="239">
        <v>42.966000000000001</v>
      </c>
      <c r="I428" s="240"/>
      <c r="J428" s="236"/>
      <c r="K428" s="236"/>
      <c r="L428" s="241"/>
      <c r="M428" s="242"/>
      <c r="N428" s="243"/>
      <c r="O428" s="243"/>
      <c r="P428" s="243"/>
      <c r="Q428" s="243"/>
      <c r="R428" s="243"/>
      <c r="S428" s="243"/>
      <c r="T428" s="24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5" t="s">
        <v>137</v>
      </c>
      <c r="AU428" s="245" t="s">
        <v>85</v>
      </c>
      <c r="AV428" s="14" t="s">
        <v>85</v>
      </c>
      <c r="AW428" s="14" t="s">
        <v>4</v>
      </c>
      <c r="AX428" s="14" t="s">
        <v>83</v>
      </c>
      <c r="AY428" s="245" t="s">
        <v>125</v>
      </c>
    </row>
    <row r="429" s="12" customFormat="1" ht="22.8" customHeight="1">
      <c r="A429" s="12"/>
      <c r="B429" s="190"/>
      <c r="C429" s="191"/>
      <c r="D429" s="192" t="s">
        <v>74</v>
      </c>
      <c r="E429" s="204" t="s">
        <v>204</v>
      </c>
      <c r="F429" s="204" t="s">
        <v>382</v>
      </c>
      <c r="G429" s="191"/>
      <c r="H429" s="191"/>
      <c r="I429" s="194"/>
      <c r="J429" s="205">
        <f>BK429</f>
        <v>0</v>
      </c>
      <c r="K429" s="191"/>
      <c r="L429" s="196"/>
      <c r="M429" s="197"/>
      <c r="N429" s="198"/>
      <c r="O429" s="198"/>
      <c r="P429" s="199">
        <f>P430+P460</f>
        <v>0</v>
      </c>
      <c r="Q429" s="198"/>
      <c r="R429" s="199">
        <f>R430+R460</f>
        <v>0</v>
      </c>
      <c r="S429" s="198"/>
      <c r="T429" s="200">
        <f>T430+T460</f>
        <v>14.026133999999999</v>
      </c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R429" s="201" t="s">
        <v>83</v>
      </c>
      <c r="AT429" s="202" t="s">
        <v>74</v>
      </c>
      <c r="AU429" s="202" t="s">
        <v>83</v>
      </c>
      <c r="AY429" s="201" t="s">
        <v>125</v>
      </c>
      <c r="BK429" s="203">
        <f>BK430+BK460</f>
        <v>0</v>
      </c>
    </row>
    <row r="430" s="12" customFormat="1" ht="20.88" customHeight="1">
      <c r="A430" s="12"/>
      <c r="B430" s="190"/>
      <c r="C430" s="191"/>
      <c r="D430" s="192" t="s">
        <v>74</v>
      </c>
      <c r="E430" s="204" t="s">
        <v>383</v>
      </c>
      <c r="F430" s="204" t="s">
        <v>384</v>
      </c>
      <c r="G430" s="191"/>
      <c r="H430" s="191"/>
      <c r="I430" s="194"/>
      <c r="J430" s="205">
        <f>BK430</f>
        <v>0</v>
      </c>
      <c r="K430" s="191"/>
      <c r="L430" s="196"/>
      <c r="M430" s="197"/>
      <c r="N430" s="198"/>
      <c r="O430" s="198"/>
      <c r="P430" s="199">
        <f>SUM(P431:P459)</f>
        <v>0</v>
      </c>
      <c r="Q430" s="198"/>
      <c r="R430" s="199">
        <f>SUM(R431:R459)</f>
        <v>0</v>
      </c>
      <c r="S430" s="198"/>
      <c r="T430" s="200">
        <f>SUM(T431:T459)</f>
        <v>0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201" t="s">
        <v>83</v>
      </c>
      <c r="AT430" s="202" t="s">
        <v>74</v>
      </c>
      <c r="AU430" s="202" t="s">
        <v>85</v>
      </c>
      <c r="AY430" s="201" t="s">
        <v>125</v>
      </c>
      <c r="BK430" s="203">
        <f>SUM(BK431:BK459)</f>
        <v>0</v>
      </c>
    </row>
    <row r="431" s="2" customFormat="1" ht="44.25" customHeight="1">
      <c r="A431" s="40"/>
      <c r="B431" s="41"/>
      <c r="C431" s="206" t="s">
        <v>453</v>
      </c>
      <c r="D431" s="206" t="s">
        <v>128</v>
      </c>
      <c r="E431" s="207" t="s">
        <v>386</v>
      </c>
      <c r="F431" s="208" t="s">
        <v>387</v>
      </c>
      <c r="G431" s="209" t="s">
        <v>131</v>
      </c>
      <c r="H431" s="210">
        <v>1420</v>
      </c>
      <c r="I431" s="211"/>
      <c r="J431" s="212">
        <f>ROUND(I431*H431,2)</f>
        <v>0</v>
      </c>
      <c r="K431" s="208" t="s">
        <v>132</v>
      </c>
      <c r="L431" s="46"/>
      <c r="M431" s="213" t="s">
        <v>19</v>
      </c>
      <c r="N431" s="214" t="s">
        <v>46</v>
      </c>
      <c r="O431" s="86"/>
      <c r="P431" s="215">
        <f>O431*H431</f>
        <v>0</v>
      </c>
      <c r="Q431" s="215">
        <v>0</v>
      </c>
      <c r="R431" s="215">
        <f>Q431*H431</f>
        <v>0</v>
      </c>
      <c r="S431" s="215">
        <v>0</v>
      </c>
      <c r="T431" s="216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17" t="s">
        <v>133</v>
      </c>
      <c r="AT431" s="217" t="s">
        <v>128</v>
      </c>
      <c r="AU431" s="217" t="s">
        <v>156</v>
      </c>
      <c r="AY431" s="19" t="s">
        <v>125</v>
      </c>
      <c r="BE431" s="218">
        <f>IF(N431="základní",J431,0)</f>
        <v>0</v>
      </c>
      <c r="BF431" s="218">
        <f>IF(N431="snížená",J431,0)</f>
        <v>0</v>
      </c>
      <c r="BG431" s="218">
        <f>IF(N431="zákl. přenesená",J431,0)</f>
        <v>0</v>
      </c>
      <c r="BH431" s="218">
        <f>IF(N431="sníž. přenesená",J431,0)</f>
        <v>0</v>
      </c>
      <c r="BI431" s="218">
        <f>IF(N431="nulová",J431,0)</f>
        <v>0</v>
      </c>
      <c r="BJ431" s="19" t="s">
        <v>83</v>
      </c>
      <c r="BK431" s="218">
        <f>ROUND(I431*H431,2)</f>
        <v>0</v>
      </c>
      <c r="BL431" s="19" t="s">
        <v>133</v>
      </c>
      <c r="BM431" s="217" t="s">
        <v>677</v>
      </c>
    </row>
    <row r="432" s="2" customFormat="1">
      <c r="A432" s="40"/>
      <c r="B432" s="41"/>
      <c r="C432" s="42"/>
      <c r="D432" s="219" t="s">
        <v>135</v>
      </c>
      <c r="E432" s="42"/>
      <c r="F432" s="220" t="s">
        <v>389</v>
      </c>
      <c r="G432" s="42"/>
      <c r="H432" s="42"/>
      <c r="I432" s="221"/>
      <c r="J432" s="42"/>
      <c r="K432" s="42"/>
      <c r="L432" s="46"/>
      <c r="M432" s="222"/>
      <c r="N432" s="223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135</v>
      </c>
      <c r="AU432" s="19" t="s">
        <v>156</v>
      </c>
    </row>
    <row r="433" s="13" customFormat="1">
      <c r="A433" s="13"/>
      <c r="B433" s="224"/>
      <c r="C433" s="225"/>
      <c r="D433" s="226" t="s">
        <v>137</v>
      </c>
      <c r="E433" s="227" t="s">
        <v>19</v>
      </c>
      <c r="F433" s="228" t="s">
        <v>138</v>
      </c>
      <c r="G433" s="225"/>
      <c r="H433" s="227" t="s">
        <v>19</v>
      </c>
      <c r="I433" s="229"/>
      <c r="J433" s="225"/>
      <c r="K433" s="225"/>
      <c r="L433" s="230"/>
      <c r="M433" s="231"/>
      <c r="N433" s="232"/>
      <c r="O433" s="232"/>
      <c r="P433" s="232"/>
      <c r="Q433" s="232"/>
      <c r="R433" s="232"/>
      <c r="S433" s="232"/>
      <c r="T433" s="23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4" t="s">
        <v>137</v>
      </c>
      <c r="AU433" s="234" t="s">
        <v>156</v>
      </c>
      <c r="AV433" s="13" t="s">
        <v>83</v>
      </c>
      <c r="AW433" s="13" t="s">
        <v>36</v>
      </c>
      <c r="AX433" s="13" t="s">
        <v>75</v>
      </c>
      <c r="AY433" s="234" t="s">
        <v>125</v>
      </c>
    </row>
    <row r="434" s="14" customFormat="1">
      <c r="A434" s="14"/>
      <c r="B434" s="235"/>
      <c r="C434" s="236"/>
      <c r="D434" s="226" t="s">
        <v>137</v>
      </c>
      <c r="E434" s="237" t="s">
        <v>19</v>
      </c>
      <c r="F434" s="238" t="s">
        <v>390</v>
      </c>
      <c r="G434" s="236"/>
      <c r="H434" s="239">
        <v>743.96000000000004</v>
      </c>
      <c r="I434" s="240"/>
      <c r="J434" s="236"/>
      <c r="K434" s="236"/>
      <c r="L434" s="241"/>
      <c r="M434" s="242"/>
      <c r="N434" s="243"/>
      <c r="O434" s="243"/>
      <c r="P434" s="243"/>
      <c r="Q434" s="243"/>
      <c r="R434" s="243"/>
      <c r="S434" s="243"/>
      <c r="T434" s="24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5" t="s">
        <v>137</v>
      </c>
      <c r="AU434" s="245" t="s">
        <v>156</v>
      </c>
      <c r="AV434" s="14" t="s">
        <v>85</v>
      </c>
      <c r="AW434" s="14" t="s">
        <v>36</v>
      </c>
      <c r="AX434" s="14" t="s">
        <v>75</v>
      </c>
      <c r="AY434" s="245" t="s">
        <v>125</v>
      </c>
    </row>
    <row r="435" s="13" customFormat="1">
      <c r="A435" s="13"/>
      <c r="B435" s="224"/>
      <c r="C435" s="225"/>
      <c r="D435" s="226" t="s">
        <v>137</v>
      </c>
      <c r="E435" s="227" t="s">
        <v>19</v>
      </c>
      <c r="F435" s="228" t="s">
        <v>140</v>
      </c>
      <c r="G435" s="225"/>
      <c r="H435" s="227" t="s">
        <v>19</v>
      </c>
      <c r="I435" s="229"/>
      <c r="J435" s="225"/>
      <c r="K435" s="225"/>
      <c r="L435" s="230"/>
      <c r="M435" s="231"/>
      <c r="N435" s="232"/>
      <c r="O435" s="232"/>
      <c r="P435" s="232"/>
      <c r="Q435" s="232"/>
      <c r="R435" s="232"/>
      <c r="S435" s="232"/>
      <c r="T435" s="23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4" t="s">
        <v>137</v>
      </c>
      <c r="AU435" s="234" t="s">
        <v>156</v>
      </c>
      <c r="AV435" s="13" t="s">
        <v>83</v>
      </c>
      <c r="AW435" s="13" t="s">
        <v>36</v>
      </c>
      <c r="AX435" s="13" t="s">
        <v>75</v>
      </c>
      <c r="AY435" s="234" t="s">
        <v>125</v>
      </c>
    </row>
    <row r="436" s="14" customFormat="1">
      <c r="A436" s="14"/>
      <c r="B436" s="235"/>
      <c r="C436" s="236"/>
      <c r="D436" s="226" t="s">
        <v>137</v>
      </c>
      <c r="E436" s="237" t="s">
        <v>19</v>
      </c>
      <c r="F436" s="238" t="s">
        <v>391</v>
      </c>
      <c r="G436" s="236"/>
      <c r="H436" s="239">
        <v>667.02499999999998</v>
      </c>
      <c r="I436" s="240"/>
      <c r="J436" s="236"/>
      <c r="K436" s="236"/>
      <c r="L436" s="241"/>
      <c r="M436" s="242"/>
      <c r="N436" s="243"/>
      <c r="O436" s="243"/>
      <c r="P436" s="243"/>
      <c r="Q436" s="243"/>
      <c r="R436" s="243"/>
      <c r="S436" s="243"/>
      <c r="T436" s="24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5" t="s">
        <v>137</v>
      </c>
      <c r="AU436" s="245" t="s">
        <v>156</v>
      </c>
      <c r="AV436" s="14" t="s">
        <v>85</v>
      </c>
      <c r="AW436" s="14" t="s">
        <v>36</v>
      </c>
      <c r="AX436" s="14" t="s">
        <v>75</v>
      </c>
      <c r="AY436" s="245" t="s">
        <v>125</v>
      </c>
    </row>
    <row r="437" s="13" customFormat="1">
      <c r="A437" s="13"/>
      <c r="B437" s="224"/>
      <c r="C437" s="225"/>
      <c r="D437" s="226" t="s">
        <v>137</v>
      </c>
      <c r="E437" s="227" t="s">
        <v>19</v>
      </c>
      <c r="F437" s="228" t="s">
        <v>142</v>
      </c>
      <c r="G437" s="225"/>
      <c r="H437" s="227" t="s">
        <v>19</v>
      </c>
      <c r="I437" s="229"/>
      <c r="J437" s="225"/>
      <c r="K437" s="225"/>
      <c r="L437" s="230"/>
      <c r="M437" s="231"/>
      <c r="N437" s="232"/>
      <c r="O437" s="232"/>
      <c r="P437" s="232"/>
      <c r="Q437" s="232"/>
      <c r="R437" s="232"/>
      <c r="S437" s="232"/>
      <c r="T437" s="23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4" t="s">
        <v>137</v>
      </c>
      <c r="AU437" s="234" t="s">
        <v>156</v>
      </c>
      <c r="AV437" s="13" t="s">
        <v>83</v>
      </c>
      <c r="AW437" s="13" t="s">
        <v>36</v>
      </c>
      <c r="AX437" s="13" t="s">
        <v>75</v>
      </c>
      <c r="AY437" s="234" t="s">
        <v>125</v>
      </c>
    </row>
    <row r="438" s="14" customFormat="1">
      <c r="A438" s="14"/>
      <c r="B438" s="235"/>
      <c r="C438" s="236"/>
      <c r="D438" s="226" t="s">
        <v>137</v>
      </c>
      <c r="E438" s="237" t="s">
        <v>19</v>
      </c>
      <c r="F438" s="238" t="s">
        <v>392</v>
      </c>
      <c r="G438" s="236"/>
      <c r="H438" s="239">
        <v>9.0150000000000006</v>
      </c>
      <c r="I438" s="240"/>
      <c r="J438" s="236"/>
      <c r="K438" s="236"/>
      <c r="L438" s="241"/>
      <c r="M438" s="242"/>
      <c r="N438" s="243"/>
      <c r="O438" s="243"/>
      <c r="P438" s="243"/>
      <c r="Q438" s="243"/>
      <c r="R438" s="243"/>
      <c r="S438" s="243"/>
      <c r="T438" s="24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5" t="s">
        <v>137</v>
      </c>
      <c r="AU438" s="245" t="s">
        <v>156</v>
      </c>
      <c r="AV438" s="14" t="s">
        <v>85</v>
      </c>
      <c r="AW438" s="14" t="s">
        <v>36</v>
      </c>
      <c r="AX438" s="14" t="s">
        <v>75</v>
      </c>
      <c r="AY438" s="245" t="s">
        <v>125</v>
      </c>
    </row>
    <row r="439" s="15" customFormat="1">
      <c r="A439" s="15"/>
      <c r="B439" s="246"/>
      <c r="C439" s="247"/>
      <c r="D439" s="226" t="s">
        <v>137</v>
      </c>
      <c r="E439" s="248" t="s">
        <v>19</v>
      </c>
      <c r="F439" s="249" t="s">
        <v>144</v>
      </c>
      <c r="G439" s="247"/>
      <c r="H439" s="250">
        <v>1420.0000000000002</v>
      </c>
      <c r="I439" s="251"/>
      <c r="J439" s="247"/>
      <c r="K439" s="247"/>
      <c r="L439" s="252"/>
      <c r="M439" s="253"/>
      <c r="N439" s="254"/>
      <c r="O439" s="254"/>
      <c r="P439" s="254"/>
      <c r="Q439" s="254"/>
      <c r="R439" s="254"/>
      <c r="S439" s="254"/>
      <c r="T439" s="25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56" t="s">
        <v>137</v>
      </c>
      <c r="AU439" s="256" t="s">
        <v>156</v>
      </c>
      <c r="AV439" s="15" t="s">
        <v>133</v>
      </c>
      <c r="AW439" s="15" t="s">
        <v>36</v>
      </c>
      <c r="AX439" s="15" t="s">
        <v>83</v>
      </c>
      <c r="AY439" s="256" t="s">
        <v>125</v>
      </c>
    </row>
    <row r="440" s="2" customFormat="1" ht="55.5" customHeight="1">
      <c r="A440" s="40"/>
      <c r="B440" s="41"/>
      <c r="C440" s="206" t="s">
        <v>458</v>
      </c>
      <c r="D440" s="206" t="s">
        <v>128</v>
      </c>
      <c r="E440" s="207" t="s">
        <v>394</v>
      </c>
      <c r="F440" s="208" t="s">
        <v>395</v>
      </c>
      <c r="G440" s="209" t="s">
        <v>131</v>
      </c>
      <c r="H440" s="210">
        <v>127800</v>
      </c>
      <c r="I440" s="211"/>
      <c r="J440" s="212">
        <f>ROUND(I440*H440,2)</f>
        <v>0</v>
      </c>
      <c r="K440" s="208" t="s">
        <v>132</v>
      </c>
      <c r="L440" s="46"/>
      <c r="M440" s="213" t="s">
        <v>19</v>
      </c>
      <c r="N440" s="214" t="s">
        <v>46</v>
      </c>
      <c r="O440" s="86"/>
      <c r="P440" s="215">
        <f>O440*H440</f>
        <v>0</v>
      </c>
      <c r="Q440" s="215">
        <v>0</v>
      </c>
      <c r="R440" s="215">
        <f>Q440*H440</f>
        <v>0</v>
      </c>
      <c r="S440" s="215">
        <v>0</v>
      </c>
      <c r="T440" s="216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17" t="s">
        <v>133</v>
      </c>
      <c r="AT440" s="217" t="s">
        <v>128</v>
      </c>
      <c r="AU440" s="217" t="s">
        <v>156</v>
      </c>
      <c r="AY440" s="19" t="s">
        <v>125</v>
      </c>
      <c r="BE440" s="218">
        <f>IF(N440="základní",J440,0)</f>
        <v>0</v>
      </c>
      <c r="BF440" s="218">
        <f>IF(N440="snížená",J440,0)</f>
        <v>0</v>
      </c>
      <c r="BG440" s="218">
        <f>IF(N440="zákl. přenesená",J440,0)</f>
        <v>0</v>
      </c>
      <c r="BH440" s="218">
        <f>IF(N440="sníž. přenesená",J440,0)</f>
        <v>0</v>
      </c>
      <c r="BI440" s="218">
        <f>IF(N440="nulová",J440,0)</f>
        <v>0</v>
      </c>
      <c r="BJ440" s="19" t="s">
        <v>83</v>
      </c>
      <c r="BK440" s="218">
        <f>ROUND(I440*H440,2)</f>
        <v>0</v>
      </c>
      <c r="BL440" s="19" t="s">
        <v>133</v>
      </c>
      <c r="BM440" s="217" t="s">
        <v>678</v>
      </c>
    </row>
    <row r="441" s="2" customFormat="1">
      <c r="A441" s="40"/>
      <c r="B441" s="41"/>
      <c r="C441" s="42"/>
      <c r="D441" s="219" t="s">
        <v>135</v>
      </c>
      <c r="E441" s="42"/>
      <c r="F441" s="220" t="s">
        <v>397</v>
      </c>
      <c r="G441" s="42"/>
      <c r="H441" s="42"/>
      <c r="I441" s="221"/>
      <c r="J441" s="42"/>
      <c r="K441" s="42"/>
      <c r="L441" s="46"/>
      <c r="M441" s="222"/>
      <c r="N441" s="223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135</v>
      </c>
      <c r="AU441" s="19" t="s">
        <v>156</v>
      </c>
    </row>
    <row r="442" s="2" customFormat="1">
      <c r="A442" s="40"/>
      <c r="B442" s="41"/>
      <c r="C442" s="42"/>
      <c r="D442" s="226" t="s">
        <v>398</v>
      </c>
      <c r="E442" s="42"/>
      <c r="F442" s="267" t="s">
        <v>399</v>
      </c>
      <c r="G442" s="42"/>
      <c r="H442" s="42"/>
      <c r="I442" s="221"/>
      <c r="J442" s="42"/>
      <c r="K442" s="42"/>
      <c r="L442" s="46"/>
      <c r="M442" s="222"/>
      <c r="N442" s="223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398</v>
      </c>
      <c r="AU442" s="19" t="s">
        <v>156</v>
      </c>
    </row>
    <row r="443" s="14" customFormat="1">
      <c r="A443" s="14"/>
      <c r="B443" s="235"/>
      <c r="C443" s="236"/>
      <c r="D443" s="226" t="s">
        <v>137</v>
      </c>
      <c r="E443" s="236"/>
      <c r="F443" s="238" t="s">
        <v>400</v>
      </c>
      <c r="G443" s="236"/>
      <c r="H443" s="239">
        <v>127800</v>
      </c>
      <c r="I443" s="240"/>
      <c r="J443" s="236"/>
      <c r="K443" s="236"/>
      <c r="L443" s="241"/>
      <c r="M443" s="242"/>
      <c r="N443" s="243"/>
      <c r="O443" s="243"/>
      <c r="P443" s="243"/>
      <c r="Q443" s="243"/>
      <c r="R443" s="243"/>
      <c r="S443" s="243"/>
      <c r="T443" s="24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5" t="s">
        <v>137</v>
      </c>
      <c r="AU443" s="245" t="s">
        <v>156</v>
      </c>
      <c r="AV443" s="14" t="s">
        <v>85</v>
      </c>
      <c r="AW443" s="14" t="s">
        <v>4</v>
      </c>
      <c r="AX443" s="14" t="s">
        <v>83</v>
      </c>
      <c r="AY443" s="245" t="s">
        <v>125</v>
      </c>
    </row>
    <row r="444" s="2" customFormat="1" ht="44.25" customHeight="1">
      <c r="A444" s="40"/>
      <c r="B444" s="41"/>
      <c r="C444" s="206" t="s">
        <v>464</v>
      </c>
      <c r="D444" s="206" t="s">
        <v>128</v>
      </c>
      <c r="E444" s="207" t="s">
        <v>402</v>
      </c>
      <c r="F444" s="208" t="s">
        <v>403</v>
      </c>
      <c r="G444" s="209" t="s">
        <v>131</v>
      </c>
      <c r="H444" s="210">
        <v>1420</v>
      </c>
      <c r="I444" s="211"/>
      <c r="J444" s="212">
        <f>ROUND(I444*H444,2)</f>
        <v>0</v>
      </c>
      <c r="K444" s="208" t="s">
        <v>132</v>
      </c>
      <c r="L444" s="46"/>
      <c r="M444" s="213" t="s">
        <v>19</v>
      </c>
      <c r="N444" s="214" t="s">
        <v>46</v>
      </c>
      <c r="O444" s="86"/>
      <c r="P444" s="215">
        <f>O444*H444</f>
        <v>0</v>
      </c>
      <c r="Q444" s="215">
        <v>0</v>
      </c>
      <c r="R444" s="215">
        <f>Q444*H444</f>
        <v>0</v>
      </c>
      <c r="S444" s="215">
        <v>0</v>
      </c>
      <c r="T444" s="216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17" t="s">
        <v>133</v>
      </c>
      <c r="AT444" s="217" t="s">
        <v>128</v>
      </c>
      <c r="AU444" s="217" t="s">
        <v>156</v>
      </c>
      <c r="AY444" s="19" t="s">
        <v>125</v>
      </c>
      <c r="BE444" s="218">
        <f>IF(N444="základní",J444,0)</f>
        <v>0</v>
      </c>
      <c r="BF444" s="218">
        <f>IF(N444="snížená",J444,0)</f>
        <v>0</v>
      </c>
      <c r="BG444" s="218">
        <f>IF(N444="zákl. přenesená",J444,0)</f>
        <v>0</v>
      </c>
      <c r="BH444" s="218">
        <f>IF(N444="sníž. přenesená",J444,0)</f>
        <v>0</v>
      </c>
      <c r="BI444" s="218">
        <f>IF(N444="nulová",J444,0)</f>
        <v>0</v>
      </c>
      <c r="BJ444" s="19" t="s">
        <v>83</v>
      </c>
      <c r="BK444" s="218">
        <f>ROUND(I444*H444,2)</f>
        <v>0</v>
      </c>
      <c r="BL444" s="19" t="s">
        <v>133</v>
      </c>
      <c r="BM444" s="217" t="s">
        <v>679</v>
      </c>
    </row>
    <row r="445" s="2" customFormat="1">
      <c r="A445" s="40"/>
      <c r="B445" s="41"/>
      <c r="C445" s="42"/>
      <c r="D445" s="219" t="s">
        <v>135</v>
      </c>
      <c r="E445" s="42"/>
      <c r="F445" s="220" t="s">
        <v>405</v>
      </c>
      <c r="G445" s="42"/>
      <c r="H445" s="42"/>
      <c r="I445" s="221"/>
      <c r="J445" s="42"/>
      <c r="K445" s="42"/>
      <c r="L445" s="46"/>
      <c r="M445" s="222"/>
      <c r="N445" s="223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135</v>
      </c>
      <c r="AU445" s="19" t="s">
        <v>156</v>
      </c>
    </row>
    <row r="446" s="2" customFormat="1" ht="24.15" customHeight="1">
      <c r="A446" s="40"/>
      <c r="B446" s="41"/>
      <c r="C446" s="206" t="s">
        <v>471</v>
      </c>
      <c r="D446" s="206" t="s">
        <v>128</v>
      </c>
      <c r="E446" s="207" t="s">
        <v>407</v>
      </c>
      <c r="F446" s="208" t="s">
        <v>408</v>
      </c>
      <c r="G446" s="209" t="s">
        <v>131</v>
      </c>
      <c r="H446" s="210">
        <v>1420</v>
      </c>
      <c r="I446" s="211"/>
      <c r="J446" s="212">
        <f>ROUND(I446*H446,2)</f>
        <v>0</v>
      </c>
      <c r="K446" s="208" t="s">
        <v>132</v>
      </c>
      <c r="L446" s="46"/>
      <c r="M446" s="213" t="s">
        <v>19</v>
      </c>
      <c r="N446" s="214" t="s">
        <v>46</v>
      </c>
      <c r="O446" s="86"/>
      <c r="P446" s="215">
        <f>O446*H446</f>
        <v>0</v>
      </c>
      <c r="Q446" s="215">
        <v>0</v>
      </c>
      <c r="R446" s="215">
        <f>Q446*H446</f>
        <v>0</v>
      </c>
      <c r="S446" s="215">
        <v>0</v>
      </c>
      <c r="T446" s="216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17" t="s">
        <v>133</v>
      </c>
      <c r="AT446" s="217" t="s">
        <v>128</v>
      </c>
      <c r="AU446" s="217" t="s">
        <v>156</v>
      </c>
      <c r="AY446" s="19" t="s">
        <v>125</v>
      </c>
      <c r="BE446" s="218">
        <f>IF(N446="základní",J446,0)</f>
        <v>0</v>
      </c>
      <c r="BF446" s="218">
        <f>IF(N446="snížená",J446,0)</f>
        <v>0</v>
      </c>
      <c r="BG446" s="218">
        <f>IF(N446="zákl. přenesená",J446,0)</f>
        <v>0</v>
      </c>
      <c r="BH446" s="218">
        <f>IF(N446="sníž. přenesená",J446,0)</f>
        <v>0</v>
      </c>
      <c r="BI446" s="218">
        <f>IF(N446="nulová",J446,0)</f>
        <v>0</v>
      </c>
      <c r="BJ446" s="19" t="s">
        <v>83</v>
      </c>
      <c r="BK446" s="218">
        <f>ROUND(I446*H446,2)</f>
        <v>0</v>
      </c>
      <c r="BL446" s="19" t="s">
        <v>133</v>
      </c>
      <c r="BM446" s="217" t="s">
        <v>680</v>
      </c>
    </row>
    <row r="447" s="2" customFormat="1">
      <c r="A447" s="40"/>
      <c r="B447" s="41"/>
      <c r="C447" s="42"/>
      <c r="D447" s="219" t="s">
        <v>135</v>
      </c>
      <c r="E447" s="42"/>
      <c r="F447" s="220" t="s">
        <v>410</v>
      </c>
      <c r="G447" s="42"/>
      <c r="H447" s="42"/>
      <c r="I447" s="221"/>
      <c r="J447" s="42"/>
      <c r="K447" s="42"/>
      <c r="L447" s="46"/>
      <c r="M447" s="222"/>
      <c r="N447" s="223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135</v>
      </c>
      <c r="AU447" s="19" t="s">
        <v>156</v>
      </c>
    </row>
    <row r="448" s="2" customFormat="1" ht="33" customHeight="1">
      <c r="A448" s="40"/>
      <c r="B448" s="41"/>
      <c r="C448" s="206" t="s">
        <v>480</v>
      </c>
      <c r="D448" s="206" t="s">
        <v>128</v>
      </c>
      <c r="E448" s="207" t="s">
        <v>412</v>
      </c>
      <c r="F448" s="208" t="s">
        <v>413</v>
      </c>
      <c r="G448" s="209" t="s">
        <v>131</v>
      </c>
      <c r="H448" s="210">
        <v>127800</v>
      </c>
      <c r="I448" s="211"/>
      <c r="J448" s="212">
        <f>ROUND(I448*H448,2)</f>
        <v>0</v>
      </c>
      <c r="K448" s="208" t="s">
        <v>132</v>
      </c>
      <c r="L448" s="46"/>
      <c r="M448" s="213" t="s">
        <v>19</v>
      </c>
      <c r="N448" s="214" t="s">
        <v>46</v>
      </c>
      <c r="O448" s="86"/>
      <c r="P448" s="215">
        <f>O448*H448</f>
        <v>0</v>
      </c>
      <c r="Q448" s="215">
        <v>0</v>
      </c>
      <c r="R448" s="215">
        <f>Q448*H448</f>
        <v>0</v>
      </c>
      <c r="S448" s="215">
        <v>0</v>
      </c>
      <c r="T448" s="216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17" t="s">
        <v>133</v>
      </c>
      <c r="AT448" s="217" t="s">
        <v>128</v>
      </c>
      <c r="AU448" s="217" t="s">
        <v>156</v>
      </c>
      <c r="AY448" s="19" t="s">
        <v>125</v>
      </c>
      <c r="BE448" s="218">
        <f>IF(N448="základní",J448,0)</f>
        <v>0</v>
      </c>
      <c r="BF448" s="218">
        <f>IF(N448="snížená",J448,0)</f>
        <v>0</v>
      </c>
      <c r="BG448" s="218">
        <f>IF(N448="zákl. přenesená",J448,0)</f>
        <v>0</v>
      </c>
      <c r="BH448" s="218">
        <f>IF(N448="sníž. přenesená",J448,0)</f>
        <v>0</v>
      </c>
      <c r="BI448" s="218">
        <f>IF(N448="nulová",J448,0)</f>
        <v>0</v>
      </c>
      <c r="BJ448" s="19" t="s">
        <v>83</v>
      </c>
      <c r="BK448" s="218">
        <f>ROUND(I448*H448,2)</f>
        <v>0</v>
      </c>
      <c r="BL448" s="19" t="s">
        <v>133</v>
      </c>
      <c r="BM448" s="217" t="s">
        <v>681</v>
      </c>
    </row>
    <row r="449" s="2" customFormat="1">
      <c r="A449" s="40"/>
      <c r="B449" s="41"/>
      <c r="C449" s="42"/>
      <c r="D449" s="219" t="s">
        <v>135</v>
      </c>
      <c r="E449" s="42"/>
      <c r="F449" s="220" t="s">
        <v>415</v>
      </c>
      <c r="G449" s="42"/>
      <c r="H449" s="42"/>
      <c r="I449" s="221"/>
      <c r="J449" s="42"/>
      <c r="K449" s="42"/>
      <c r="L449" s="46"/>
      <c r="M449" s="222"/>
      <c r="N449" s="223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135</v>
      </c>
      <c r="AU449" s="19" t="s">
        <v>156</v>
      </c>
    </row>
    <row r="450" s="2" customFormat="1">
      <c r="A450" s="40"/>
      <c r="B450" s="41"/>
      <c r="C450" s="42"/>
      <c r="D450" s="226" t="s">
        <v>398</v>
      </c>
      <c r="E450" s="42"/>
      <c r="F450" s="267" t="s">
        <v>399</v>
      </c>
      <c r="G450" s="42"/>
      <c r="H450" s="42"/>
      <c r="I450" s="221"/>
      <c r="J450" s="42"/>
      <c r="K450" s="42"/>
      <c r="L450" s="46"/>
      <c r="M450" s="222"/>
      <c r="N450" s="223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398</v>
      </c>
      <c r="AU450" s="19" t="s">
        <v>156</v>
      </c>
    </row>
    <row r="451" s="14" customFormat="1">
      <c r="A451" s="14"/>
      <c r="B451" s="235"/>
      <c r="C451" s="236"/>
      <c r="D451" s="226" t="s">
        <v>137</v>
      </c>
      <c r="E451" s="236"/>
      <c r="F451" s="238" t="s">
        <v>400</v>
      </c>
      <c r="G451" s="236"/>
      <c r="H451" s="239">
        <v>127800</v>
      </c>
      <c r="I451" s="240"/>
      <c r="J451" s="236"/>
      <c r="K451" s="236"/>
      <c r="L451" s="241"/>
      <c r="M451" s="242"/>
      <c r="N451" s="243"/>
      <c r="O451" s="243"/>
      <c r="P451" s="243"/>
      <c r="Q451" s="243"/>
      <c r="R451" s="243"/>
      <c r="S451" s="243"/>
      <c r="T451" s="24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5" t="s">
        <v>137</v>
      </c>
      <c r="AU451" s="245" t="s">
        <v>156</v>
      </c>
      <c r="AV451" s="14" t="s">
        <v>85</v>
      </c>
      <c r="AW451" s="14" t="s">
        <v>4</v>
      </c>
      <c r="AX451" s="14" t="s">
        <v>83</v>
      </c>
      <c r="AY451" s="245" t="s">
        <v>125</v>
      </c>
    </row>
    <row r="452" s="2" customFormat="1" ht="24.15" customHeight="1">
      <c r="A452" s="40"/>
      <c r="B452" s="41"/>
      <c r="C452" s="206" t="s">
        <v>485</v>
      </c>
      <c r="D452" s="206" t="s">
        <v>128</v>
      </c>
      <c r="E452" s="207" t="s">
        <v>417</v>
      </c>
      <c r="F452" s="208" t="s">
        <v>418</v>
      </c>
      <c r="G452" s="209" t="s">
        <v>131</v>
      </c>
      <c r="H452" s="210">
        <v>1420</v>
      </c>
      <c r="I452" s="211"/>
      <c r="J452" s="212">
        <f>ROUND(I452*H452,2)</f>
        <v>0</v>
      </c>
      <c r="K452" s="208" t="s">
        <v>132</v>
      </c>
      <c r="L452" s="46"/>
      <c r="M452" s="213" t="s">
        <v>19</v>
      </c>
      <c r="N452" s="214" t="s">
        <v>46</v>
      </c>
      <c r="O452" s="86"/>
      <c r="P452" s="215">
        <f>O452*H452</f>
        <v>0</v>
      </c>
      <c r="Q452" s="215">
        <v>0</v>
      </c>
      <c r="R452" s="215">
        <f>Q452*H452</f>
        <v>0</v>
      </c>
      <c r="S452" s="215">
        <v>0</v>
      </c>
      <c r="T452" s="216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17" t="s">
        <v>133</v>
      </c>
      <c r="AT452" s="217" t="s">
        <v>128</v>
      </c>
      <c r="AU452" s="217" t="s">
        <v>156</v>
      </c>
      <c r="AY452" s="19" t="s">
        <v>125</v>
      </c>
      <c r="BE452" s="218">
        <f>IF(N452="základní",J452,0)</f>
        <v>0</v>
      </c>
      <c r="BF452" s="218">
        <f>IF(N452="snížená",J452,0)</f>
        <v>0</v>
      </c>
      <c r="BG452" s="218">
        <f>IF(N452="zákl. přenesená",J452,0)</f>
        <v>0</v>
      </c>
      <c r="BH452" s="218">
        <f>IF(N452="sníž. přenesená",J452,0)</f>
        <v>0</v>
      </c>
      <c r="BI452" s="218">
        <f>IF(N452="nulová",J452,0)</f>
        <v>0</v>
      </c>
      <c r="BJ452" s="19" t="s">
        <v>83</v>
      </c>
      <c r="BK452" s="218">
        <f>ROUND(I452*H452,2)</f>
        <v>0</v>
      </c>
      <c r="BL452" s="19" t="s">
        <v>133</v>
      </c>
      <c r="BM452" s="217" t="s">
        <v>682</v>
      </c>
    </row>
    <row r="453" s="2" customFormat="1">
      <c r="A453" s="40"/>
      <c r="B453" s="41"/>
      <c r="C453" s="42"/>
      <c r="D453" s="219" t="s">
        <v>135</v>
      </c>
      <c r="E453" s="42"/>
      <c r="F453" s="220" t="s">
        <v>420</v>
      </c>
      <c r="G453" s="42"/>
      <c r="H453" s="42"/>
      <c r="I453" s="221"/>
      <c r="J453" s="42"/>
      <c r="K453" s="42"/>
      <c r="L453" s="46"/>
      <c r="M453" s="222"/>
      <c r="N453" s="223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135</v>
      </c>
      <c r="AU453" s="19" t="s">
        <v>156</v>
      </c>
    </row>
    <row r="454" s="2" customFormat="1" ht="24.15" customHeight="1">
      <c r="A454" s="40"/>
      <c r="B454" s="41"/>
      <c r="C454" s="206" t="s">
        <v>490</v>
      </c>
      <c r="D454" s="206" t="s">
        <v>128</v>
      </c>
      <c r="E454" s="207" t="s">
        <v>422</v>
      </c>
      <c r="F454" s="208" t="s">
        <v>423</v>
      </c>
      <c r="G454" s="209" t="s">
        <v>131</v>
      </c>
      <c r="H454" s="210">
        <v>1420</v>
      </c>
      <c r="I454" s="211"/>
      <c r="J454" s="212">
        <f>ROUND(I454*H454,2)</f>
        <v>0</v>
      </c>
      <c r="K454" s="208" t="s">
        <v>132</v>
      </c>
      <c r="L454" s="46"/>
      <c r="M454" s="213" t="s">
        <v>19</v>
      </c>
      <c r="N454" s="214" t="s">
        <v>46</v>
      </c>
      <c r="O454" s="86"/>
      <c r="P454" s="215">
        <f>O454*H454</f>
        <v>0</v>
      </c>
      <c r="Q454" s="215">
        <v>0</v>
      </c>
      <c r="R454" s="215">
        <f>Q454*H454</f>
        <v>0</v>
      </c>
      <c r="S454" s="215">
        <v>0</v>
      </c>
      <c r="T454" s="216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17" t="s">
        <v>133</v>
      </c>
      <c r="AT454" s="217" t="s">
        <v>128</v>
      </c>
      <c r="AU454" s="217" t="s">
        <v>156</v>
      </c>
      <c r="AY454" s="19" t="s">
        <v>125</v>
      </c>
      <c r="BE454" s="218">
        <f>IF(N454="základní",J454,0)</f>
        <v>0</v>
      </c>
      <c r="BF454" s="218">
        <f>IF(N454="snížená",J454,0)</f>
        <v>0</v>
      </c>
      <c r="BG454" s="218">
        <f>IF(N454="zákl. přenesená",J454,0)</f>
        <v>0</v>
      </c>
      <c r="BH454" s="218">
        <f>IF(N454="sníž. přenesená",J454,0)</f>
        <v>0</v>
      </c>
      <c r="BI454" s="218">
        <f>IF(N454="nulová",J454,0)</f>
        <v>0</v>
      </c>
      <c r="BJ454" s="19" t="s">
        <v>83</v>
      </c>
      <c r="BK454" s="218">
        <f>ROUND(I454*H454,2)</f>
        <v>0</v>
      </c>
      <c r="BL454" s="19" t="s">
        <v>133</v>
      </c>
      <c r="BM454" s="217" t="s">
        <v>683</v>
      </c>
    </row>
    <row r="455" s="2" customFormat="1">
      <c r="A455" s="40"/>
      <c r="B455" s="41"/>
      <c r="C455" s="42"/>
      <c r="D455" s="219" t="s">
        <v>135</v>
      </c>
      <c r="E455" s="42"/>
      <c r="F455" s="220" t="s">
        <v>425</v>
      </c>
      <c r="G455" s="42"/>
      <c r="H455" s="42"/>
      <c r="I455" s="221"/>
      <c r="J455" s="42"/>
      <c r="K455" s="42"/>
      <c r="L455" s="46"/>
      <c r="M455" s="222"/>
      <c r="N455" s="223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135</v>
      </c>
      <c r="AU455" s="19" t="s">
        <v>156</v>
      </c>
    </row>
    <row r="456" s="2" customFormat="1">
      <c r="A456" s="40"/>
      <c r="B456" s="41"/>
      <c r="C456" s="42"/>
      <c r="D456" s="226" t="s">
        <v>398</v>
      </c>
      <c r="E456" s="42"/>
      <c r="F456" s="267" t="s">
        <v>426</v>
      </c>
      <c r="G456" s="42"/>
      <c r="H456" s="42"/>
      <c r="I456" s="221"/>
      <c r="J456" s="42"/>
      <c r="K456" s="42"/>
      <c r="L456" s="46"/>
      <c r="M456" s="222"/>
      <c r="N456" s="223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398</v>
      </c>
      <c r="AU456" s="19" t="s">
        <v>156</v>
      </c>
    </row>
    <row r="457" s="2" customFormat="1" ht="44.25" customHeight="1">
      <c r="A457" s="40"/>
      <c r="B457" s="41"/>
      <c r="C457" s="206" t="s">
        <v>497</v>
      </c>
      <c r="D457" s="206" t="s">
        <v>128</v>
      </c>
      <c r="E457" s="207" t="s">
        <v>428</v>
      </c>
      <c r="F457" s="208" t="s">
        <v>429</v>
      </c>
      <c r="G457" s="209" t="s">
        <v>131</v>
      </c>
      <c r="H457" s="210">
        <v>1420</v>
      </c>
      <c r="I457" s="211"/>
      <c r="J457" s="212">
        <f>ROUND(I457*H457,2)</f>
        <v>0</v>
      </c>
      <c r="K457" s="208" t="s">
        <v>132</v>
      </c>
      <c r="L457" s="46"/>
      <c r="M457" s="213" t="s">
        <v>19</v>
      </c>
      <c r="N457" s="214" t="s">
        <v>46</v>
      </c>
      <c r="O457" s="86"/>
      <c r="P457" s="215">
        <f>O457*H457</f>
        <v>0</v>
      </c>
      <c r="Q457" s="215">
        <v>0</v>
      </c>
      <c r="R457" s="215">
        <f>Q457*H457</f>
        <v>0</v>
      </c>
      <c r="S457" s="215">
        <v>0</v>
      </c>
      <c r="T457" s="216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17" t="s">
        <v>133</v>
      </c>
      <c r="AT457" s="217" t="s">
        <v>128</v>
      </c>
      <c r="AU457" s="217" t="s">
        <v>156</v>
      </c>
      <c r="AY457" s="19" t="s">
        <v>125</v>
      </c>
      <c r="BE457" s="218">
        <f>IF(N457="základní",J457,0)</f>
        <v>0</v>
      </c>
      <c r="BF457" s="218">
        <f>IF(N457="snížená",J457,0)</f>
        <v>0</v>
      </c>
      <c r="BG457" s="218">
        <f>IF(N457="zákl. přenesená",J457,0)</f>
        <v>0</v>
      </c>
      <c r="BH457" s="218">
        <f>IF(N457="sníž. přenesená",J457,0)</f>
        <v>0</v>
      </c>
      <c r="BI457" s="218">
        <f>IF(N457="nulová",J457,0)</f>
        <v>0</v>
      </c>
      <c r="BJ457" s="19" t="s">
        <v>83</v>
      </c>
      <c r="BK457" s="218">
        <f>ROUND(I457*H457,2)</f>
        <v>0</v>
      </c>
      <c r="BL457" s="19" t="s">
        <v>133</v>
      </c>
      <c r="BM457" s="217" t="s">
        <v>684</v>
      </c>
    </row>
    <row r="458" s="2" customFormat="1">
      <c r="A458" s="40"/>
      <c r="B458" s="41"/>
      <c r="C458" s="42"/>
      <c r="D458" s="219" t="s">
        <v>135</v>
      </c>
      <c r="E458" s="42"/>
      <c r="F458" s="220" t="s">
        <v>431</v>
      </c>
      <c r="G458" s="42"/>
      <c r="H458" s="42"/>
      <c r="I458" s="221"/>
      <c r="J458" s="42"/>
      <c r="K458" s="42"/>
      <c r="L458" s="46"/>
      <c r="M458" s="222"/>
      <c r="N458" s="223"/>
      <c r="O458" s="86"/>
      <c r="P458" s="86"/>
      <c r="Q458" s="86"/>
      <c r="R458" s="86"/>
      <c r="S458" s="86"/>
      <c r="T458" s="87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135</v>
      </c>
      <c r="AU458" s="19" t="s">
        <v>156</v>
      </c>
    </row>
    <row r="459" s="2" customFormat="1">
      <c r="A459" s="40"/>
      <c r="B459" s="41"/>
      <c r="C459" s="42"/>
      <c r="D459" s="226" t="s">
        <v>398</v>
      </c>
      <c r="E459" s="42"/>
      <c r="F459" s="267" t="s">
        <v>426</v>
      </c>
      <c r="G459" s="42"/>
      <c r="H459" s="42"/>
      <c r="I459" s="221"/>
      <c r="J459" s="42"/>
      <c r="K459" s="42"/>
      <c r="L459" s="46"/>
      <c r="M459" s="222"/>
      <c r="N459" s="223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398</v>
      </c>
      <c r="AU459" s="19" t="s">
        <v>156</v>
      </c>
    </row>
    <row r="460" s="12" customFormat="1" ht="20.88" customHeight="1">
      <c r="A460" s="12"/>
      <c r="B460" s="190"/>
      <c r="C460" s="191"/>
      <c r="D460" s="192" t="s">
        <v>74</v>
      </c>
      <c r="E460" s="204" t="s">
        <v>685</v>
      </c>
      <c r="F460" s="204" t="s">
        <v>686</v>
      </c>
      <c r="G460" s="191"/>
      <c r="H460" s="191"/>
      <c r="I460" s="194"/>
      <c r="J460" s="205">
        <f>BK460</f>
        <v>0</v>
      </c>
      <c r="K460" s="191"/>
      <c r="L460" s="196"/>
      <c r="M460" s="197"/>
      <c r="N460" s="198"/>
      <c r="O460" s="198"/>
      <c r="P460" s="199">
        <f>SUM(P461:P468)</f>
        <v>0</v>
      </c>
      <c r="Q460" s="198"/>
      <c r="R460" s="199">
        <f>SUM(R461:R468)</f>
        <v>0</v>
      </c>
      <c r="S460" s="198"/>
      <c r="T460" s="200">
        <f>SUM(T461:T468)</f>
        <v>14.026133999999999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01" t="s">
        <v>83</v>
      </c>
      <c r="AT460" s="202" t="s">
        <v>74</v>
      </c>
      <c r="AU460" s="202" t="s">
        <v>85</v>
      </c>
      <c r="AY460" s="201" t="s">
        <v>125</v>
      </c>
      <c r="BK460" s="203">
        <f>SUM(BK461:BK468)</f>
        <v>0</v>
      </c>
    </row>
    <row r="461" s="2" customFormat="1" ht="37.8" customHeight="1">
      <c r="A461" s="40"/>
      <c r="B461" s="41"/>
      <c r="C461" s="206" t="s">
        <v>502</v>
      </c>
      <c r="D461" s="206" t="s">
        <v>128</v>
      </c>
      <c r="E461" s="207" t="s">
        <v>687</v>
      </c>
      <c r="F461" s="208" t="s">
        <v>688</v>
      </c>
      <c r="G461" s="209" t="s">
        <v>131</v>
      </c>
      <c r="H461" s="210">
        <v>773.30799999999999</v>
      </c>
      <c r="I461" s="211"/>
      <c r="J461" s="212">
        <f>ROUND(I461*H461,2)</f>
        <v>0</v>
      </c>
      <c r="K461" s="208" t="s">
        <v>132</v>
      </c>
      <c r="L461" s="46"/>
      <c r="M461" s="213" t="s">
        <v>19</v>
      </c>
      <c r="N461" s="214" t="s">
        <v>46</v>
      </c>
      <c r="O461" s="86"/>
      <c r="P461" s="215">
        <f>O461*H461</f>
        <v>0</v>
      </c>
      <c r="Q461" s="215">
        <v>0</v>
      </c>
      <c r="R461" s="215">
        <f>Q461*H461</f>
        <v>0</v>
      </c>
      <c r="S461" s="215">
        <v>0.017999999999999999</v>
      </c>
      <c r="T461" s="216">
        <f>S461*H461</f>
        <v>13.919543999999998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17" t="s">
        <v>133</v>
      </c>
      <c r="AT461" s="217" t="s">
        <v>128</v>
      </c>
      <c r="AU461" s="217" t="s">
        <v>156</v>
      </c>
      <c r="AY461" s="19" t="s">
        <v>125</v>
      </c>
      <c r="BE461" s="218">
        <f>IF(N461="základní",J461,0)</f>
        <v>0</v>
      </c>
      <c r="BF461" s="218">
        <f>IF(N461="snížená",J461,0)</f>
        <v>0</v>
      </c>
      <c r="BG461" s="218">
        <f>IF(N461="zákl. přenesená",J461,0)</f>
        <v>0</v>
      </c>
      <c r="BH461" s="218">
        <f>IF(N461="sníž. přenesená",J461,0)</f>
        <v>0</v>
      </c>
      <c r="BI461" s="218">
        <f>IF(N461="nulová",J461,0)</f>
        <v>0</v>
      </c>
      <c r="BJ461" s="19" t="s">
        <v>83</v>
      </c>
      <c r="BK461" s="218">
        <f>ROUND(I461*H461,2)</f>
        <v>0</v>
      </c>
      <c r="BL461" s="19" t="s">
        <v>133</v>
      </c>
      <c r="BM461" s="217" t="s">
        <v>689</v>
      </c>
    </row>
    <row r="462" s="2" customFormat="1">
      <c r="A462" s="40"/>
      <c r="B462" s="41"/>
      <c r="C462" s="42"/>
      <c r="D462" s="219" t="s">
        <v>135</v>
      </c>
      <c r="E462" s="42"/>
      <c r="F462" s="220" t="s">
        <v>690</v>
      </c>
      <c r="G462" s="42"/>
      <c r="H462" s="42"/>
      <c r="I462" s="221"/>
      <c r="J462" s="42"/>
      <c r="K462" s="42"/>
      <c r="L462" s="46"/>
      <c r="M462" s="222"/>
      <c r="N462" s="223"/>
      <c r="O462" s="86"/>
      <c r="P462" s="86"/>
      <c r="Q462" s="86"/>
      <c r="R462" s="86"/>
      <c r="S462" s="86"/>
      <c r="T462" s="87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135</v>
      </c>
      <c r="AU462" s="19" t="s">
        <v>156</v>
      </c>
    </row>
    <row r="463" s="13" customFormat="1">
      <c r="A463" s="13"/>
      <c r="B463" s="224"/>
      <c r="C463" s="225"/>
      <c r="D463" s="226" t="s">
        <v>137</v>
      </c>
      <c r="E463" s="227" t="s">
        <v>19</v>
      </c>
      <c r="F463" s="228" t="s">
        <v>176</v>
      </c>
      <c r="G463" s="225"/>
      <c r="H463" s="227" t="s">
        <v>19</v>
      </c>
      <c r="I463" s="229"/>
      <c r="J463" s="225"/>
      <c r="K463" s="225"/>
      <c r="L463" s="230"/>
      <c r="M463" s="231"/>
      <c r="N463" s="232"/>
      <c r="O463" s="232"/>
      <c r="P463" s="232"/>
      <c r="Q463" s="232"/>
      <c r="R463" s="232"/>
      <c r="S463" s="232"/>
      <c r="T463" s="23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4" t="s">
        <v>137</v>
      </c>
      <c r="AU463" s="234" t="s">
        <v>156</v>
      </c>
      <c r="AV463" s="13" t="s">
        <v>83</v>
      </c>
      <c r="AW463" s="13" t="s">
        <v>36</v>
      </c>
      <c r="AX463" s="13" t="s">
        <v>75</v>
      </c>
      <c r="AY463" s="234" t="s">
        <v>125</v>
      </c>
    </row>
    <row r="464" s="14" customFormat="1">
      <c r="A464" s="14"/>
      <c r="B464" s="235"/>
      <c r="C464" s="236"/>
      <c r="D464" s="226" t="s">
        <v>137</v>
      </c>
      <c r="E464" s="237" t="s">
        <v>19</v>
      </c>
      <c r="F464" s="238" t="s">
        <v>177</v>
      </c>
      <c r="G464" s="236"/>
      <c r="H464" s="239">
        <v>773.30799999999999</v>
      </c>
      <c r="I464" s="240"/>
      <c r="J464" s="236"/>
      <c r="K464" s="236"/>
      <c r="L464" s="241"/>
      <c r="M464" s="242"/>
      <c r="N464" s="243"/>
      <c r="O464" s="243"/>
      <c r="P464" s="243"/>
      <c r="Q464" s="243"/>
      <c r="R464" s="243"/>
      <c r="S464" s="243"/>
      <c r="T464" s="24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5" t="s">
        <v>137</v>
      </c>
      <c r="AU464" s="245" t="s">
        <v>156</v>
      </c>
      <c r="AV464" s="14" t="s">
        <v>85</v>
      </c>
      <c r="AW464" s="14" t="s">
        <v>36</v>
      </c>
      <c r="AX464" s="14" t="s">
        <v>83</v>
      </c>
      <c r="AY464" s="245" t="s">
        <v>125</v>
      </c>
    </row>
    <row r="465" s="2" customFormat="1" ht="37.8" customHeight="1">
      <c r="A465" s="40"/>
      <c r="B465" s="41"/>
      <c r="C465" s="206" t="s">
        <v>509</v>
      </c>
      <c r="D465" s="206" t="s">
        <v>128</v>
      </c>
      <c r="E465" s="207" t="s">
        <v>691</v>
      </c>
      <c r="F465" s="208" t="s">
        <v>692</v>
      </c>
      <c r="G465" s="209" t="s">
        <v>131</v>
      </c>
      <c r="H465" s="210">
        <v>5.6100000000000003</v>
      </c>
      <c r="I465" s="211"/>
      <c r="J465" s="212">
        <f>ROUND(I465*H465,2)</f>
        <v>0</v>
      </c>
      <c r="K465" s="208" t="s">
        <v>132</v>
      </c>
      <c r="L465" s="46"/>
      <c r="M465" s="213" t="s">
        <v>19</v>
      </c>
      <c r="N465" s="214" t="s">
        <v>46</v>
      </c>
      <c r="O465" s="86"/>
      <c r="P465" s="215">
        <f>O465*H465</f>
        <v>0</v>
      </c>
      <c r="Q465" s="215">
        <v>0</v>
      </c>
      <c r="R465" s="215">
        <f>Q465*H465</f>
        <v>0</v>
      </c>
      <c r="S465" s="215">
        <v>0.019</v>
      </c>
      <c r="T465" s="216">
        <f>S465*H465</f>
        <v>0.10659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17" t="s">
        <v>133</v>
      </c>
      <c r="AT465" s="217" t="s">
        <v>128</v>
      </c>
      <c r="AU465" s="217" t="s">
        <v>156</v>
      </c>
      <c r="AY465" s="19" t="s">
        <v>125</v>
      </c>
      <c r="BE465" s="218">
        <f>IF(N465="základní",J465,0)</f>
        <v>0</v>
      </c>
      <c r="BF465" s="218">
        <f>IF(N465="snížená",J465,0)</f>
        <v>0</v>
      </c>
      <c r="BG465" s="218">
        <f>IF(N465="zákl. přenesená",J465,0)</f>
        <v>0</v>
      </c>
      <c r="BH465" s="218">
        <f>IF(N465="sníž. přenesená",J465,0)</f>
        <v>0</v>
      </c>
      <c r="BI465" s="218">
        <f>IF(N465="nulová",J465,0)</f>
        <v>0</v>
      </c>
      <c r="BJ465" s="19" t="s">
        <v>83</v>
      </c>
      <c r="BK465" s="218">
        <f>ROUND(I465*H465,2)</f>
        <v>0</v>
      </c>
      <c r="BL465" s="19" t="s">
        <v>133</v>
      </c>
      <c r="BM465" s="217" t="s">
        <v>693</v>
      </c>
    </row>
    <row r="466" s="2" customFormat="1">
      <c r="A466" s="40"/>
      <c r="B466" s="41"/>
      <c r="C466" s="42"/>
      <c r="D466" s="219" t="s">
        <v>135</v>
      </c>
      <c r="E466" s="42"/>
      <c r="F466" s="220" t="s">
        <v>694</v>
      </c>
      <c r="G466" s="42"/>
      <c r="H466" s="42"/>
      <c r="I466" s="221"/>
      <c r="J466" s="42"/>
      <c r="K466" s="42"/>
      <c r="L466" s="46"/>
      <c r="M466" s="222"/>
      <c r="N466" s="223"/>
      <c r="O466" s="86"/>
      <c r="P466" s="86"/>
      <c r="Q466" s="86"/>
      <c r="R466" s="86"/>
      <c r="S466" s="86"/>
      <c r="T466" s="87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135</v>
      </c>
      <c r="AU466" s="19" t="s">
        <v>156</v>
      </c>
    </row>
    <row r="467" s="13" customFormat="1">
      <c r="A467" s="13"/>
      <c r="B467" s="224"/>
      <c r="C467" s="225"/>
      <c r="D467" s="226" t="s">
        <v>137</v>
      </c>
      <c r="E467" s="227" t="s">
        <v>19</v>
      </c>
      <c r="F467" s="228" t="s">
        <v>180</v>
      </c>
      <c r="G467" s="225"/>
      <c r="H467" s="227" t="s">
        <v>19</v>
      </c>
      <c r="I467" s="229"/>
      <c r="J467" s="225"/>
      <c r="K467" s="225"/>
      <c r="L467" s="230"/>
      <c r="M467" s="231"/>
      <c r="N467" s="232"/>
      <c r="O467" s="232"/>
      <c r="P467" s="232"/>
      <c r="Q467" s="232"/>
      <c r="R467" s="232"/>
      <c r="S467" s="232"/>
      <c r="T467" s="23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4" t="s">
        <v>137</v>
      </c>
      <c r="AU467" s="234" t="s">
        <v>156</v>
      </c>
      <c r="AV467" s="13" t="s">
        <v>83</v>
      </c>
      <c r="AW467" s="13" t="s">
        <v>36</v>
      </c>
      <c r="AX467" s="13" t="s">
        <v>75</v>
      </c>
      <c r="AY467" s="234" t="s">
        <v>125</v>
      </c>
    </row>
    <row r="468" s="14" customFormat="1">
      <c r="A468" s="14"/>
      <c r="B468" s="235"/>
      <c r="C468" s="236"/>
      <c r="D468" s="226" t="s">
        <v>137</v>
      </c>
      <c r="E468" s="237" t="s">
        <v>19</v>
      </c>
      <c r="F468" s="238" t="s">
        <v>181</v>
      </c>
      <c r="G468" s="236"/>
      <c r="H468" s="239">
        <v>5.6100000000000003</v>
      </c>
      <c r="I468" s="240"/>
      <c r="J468" s="236"/>
      <c r="K468" s="236"/>
      <c r="L468" s="241"/>
      <c r="M468" s="242"/>
      <c r="N468" s="243"/>
      <c r="O468" s="243"/>
      <c r="P468" s="243"/>
      <c r="Q468" s="243"/>
      <c r="R468" s="243"/>
      <c r="S468" s="243"/>
      <c r="T468" s="24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5" t="s">
        <v>137</v>
      </c>
      <c r="AU468" s="245" t="s">
        <v>156</v>
      </c>
      <c r="AV468" s="14" t="s">
        <v>85</v>
      </c>
      <c r="AW468" s="14" t="s">
        <v>36</v>
      </c>
      <c r="AX468" s="14" t="s">
        <v>83</v>
      </c>
      <c r="AY468" s="245" t="s">
        <v>125</v>
      </c>
    </row>
    <row r="469" s="12" customFormat="1" ht="22.8" customHeight="1">
      <c r="A469" s="12"/>
      <c r="B469" s="190"/>
      <c r="C469" s="191"/>
      <c r="D469" s="192" t="s">
        <v>74</v>
      </c>
      <c r="E469" s="204" t="s">
        <v>445</v>
      </c>
      <c r="F469" s="204" t="s">
        <v>446</v>
      </c>
      <c r="G469" s="191"/>
      <c r="H469" s="191"/>
      <c r="I469" s="194"/>
      <c r="J469" s="205">
        <f>BK469</f>
        <v>0</v>
      </c>
      <c r="K469" s="191"/>
      <c r="L469" s="196"/>
      <c r="M469" s="197"/>
      <c r="N469" s="198"/>
      <c r="O469" s="198"/>
      <c r="P469" s="199">
        <f>SUM(P470:P484)</f>
        <v>0</v>
      </c>
      <c r="Q469" s="198"/>
      <c r="R469" s="199">
        <f>SUM(R470:R484)</f>
        <v>0</v>
      </c>
      <c r="S469" s="198"/>
      <c r="T469" s="200">
        <f>SUM(T470:T484)</f>
        <v>0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201" t="s">
        <v>83</v>
      </c>
      <c r="AT469" s="202" t="s">
        <v>74</v>
      </c>
      <c r="AU469" s="202" t="s">
        <v>83</v>
      </c>
      <c r="AY469" s="201" t="s">
        <v>125</v>
      </c>
      <c r="BK469" s="203">
        <f>SUM(BK470:BK484)</f>
        <v>0</v>
      </c>
    </row>
    <row r="470" s="2" customFormat="1" ht="44.25" customHeight="1">
      <c r="A470" s="40"/>
      <c r="B470" s="41"/>
      <c r="C470" s="206" t="s">
        <v>516</v>
      </c>
      <c r="D470" s="206" t="s">
        <v>128</v>
      </c>
      <c r="E470" s="207" t="s">
        <v>448</v>
      </c>
      <c r="F470" s="208" t="s">
        <v>449</v>
      </c>
      <c r="G470" s="209" t="s">
        <v>450</v>
      </c>
      <c r="H470" s="210">
        <v>14.446</v>
      </c>
      <c r="I470" s="211"/>
      <c r="J470" s="212">
        <f>ROUND(I470*H470,2)</f>
        <v>0</v>
      </c>
      <c r="K470" s="208" t="s">
        <v>132</v>
      </c>
      <c r="L470" s="46"/>
      <c r="M470" s="213" t="s">
        <v>19</v>
      </c>
      <c r="N470" s="214" t="s">
        <v>46</v>
      </c>
      <c r="O470" s="86"/>
      <c r="P470" s="215">
        <f>O470*H470</f>
        <v>0</v>
      </c>
      <c r="Q470" s="215">
        <v>0</v>
      </c>
      <c r="R470" s="215">
        <f>Q470*H470</f>
        <v>0</v>
      </c>
      <c r="S470" s="215">
        <v>0</v>
      </c>
      <c r="T470" s="216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17" t="s">
        <v>133</v>
      </c>
      <c r="AT470" s="217" t="s">
        <v>128</v>
      </c>
      <c r="AU470" s="217" t="s">
        <v>85</v>
      </c>
      <c r="AY470" s="19" t="s">
        <v>125</v>
      </c>
      <c r="BE470" s="218">
        <f>IF(N470="základní",J470,0)</f>
        <v>0</v>
      </c>
      <c r="BF470" s="218">
        <f>IF(N470="snížená",J470,0)</f>
        <v>0</v>
      </c>
      <c r="BG470" s="218">
        <f>IF(N470="zákl. přenesená",J470,0)</f>
        <v>0</v>
      </c>
      <c r="BH470" s="218">
        <f>IF(N470="sníž. přenesená",J470,0)</f>
        <v>0</v>
      </c>
      <c r="BI470" s="218">
        <f>IF(N470="nulová",J470,0)</f>
        <v>0</v>
      </c>
      <c r="BJ470" s="19" t="s">
        <v>83</v>
      </c>
      <c r="BK470" s="218">
        <f>ROUND(I470*H470,2)</f>
        <v>0</v>
      </c>
      <c r="BL470" s="19" t="s">
        <v>133</v>
      </c>
      <c r="BM470" s="217" t="s">
        <v>695</v>
      </c>
    </row>
    <row r="471" s="2" customFormat="1">
      <c r="A471" s="40"/>
      <c r="B471" s="41"/>
      <c r="C471" s="42"/>
      <c r="D471" s="219" t="s">
        <v>135</v>
      </c>
      <c r="E471" s="42"/>
      <c r="F471" s="220" t="s">
        <v>452</v>
      </c>
      <c r="G471" s="42"/>
      <c r="H471" s="42"/>
      <c r="I471" s="221"/>
      <c r="J471" s="42"/>
      <c r="K471" s="42"/>
      <c r="L471" s="46"/>
      <c r="M471" s="222"/>
      <c r="N471" s="223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135</v>
      </c>
      <c r="AU471" s="19" t="s">
        <v>85</v>
      </c>
    </row>
    <row r="472" s="2" customFormat="1" ht="33" customHeight="1">
      <c r="A472" s="40"/>
      <c r="B472" s="41"/>
      <c r="C472" s="206" t="s">
        <v>521</v>
      </c>
      <c r="D472" s="206" t="s">
        <v>128</v>
      </c>
      <c r="E472" s="207" t="s">
        <v>454</v>
      </c>
      <c r="F472" s="208" t="s">
        <v>455</v>
      </c>
      <c r="G472" s="209" t="s">
        <v>450</v>
      </c>
      <c r="H472" s="210">
        <v>14.446</v>
      </c>
      <c r="I472" s="211"/>
      <c r="J472" s="212">
        <f>ROUND(I472*H472,2)</f>
        <v>0</v>
      </c>
      <c r="K472" s="208" t="s">
        <v>132</v>
      </c>
      <c r="L472" s="46"/>
      <c r="M472" s="213" t="s">
        <v>19</v>
      </c>
      <c r="N472" s="214" t="s">
        <v>46</v>
      </c>
      <c r="O472" s="86"/>
      <c r="P472" s="215">
        <f>O472*H472</f>
        <v>0</v>
      </c>
      <c r="Q472" s="215">
        <v>0</v>
      </c>
      <c r="R472" s="215">
        <f>Q472*H472</f>
        <v>0</v>
      </c>
      <c r="S472" s="215">
        <v>0</v>
      </c>
      <c r="T472" s="216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17" t="s">
        <v>133</v>
      </c>
      <c r="AT472" s="217" t="s">
        <v>128</v>
      </c>
      <c r="AU472" s="217" t="s">
        <v>85</v>
      </c>
      <c r="AY472" s="19" t="s">
        <v>125</v>
      </c>
      <c r="BE472" s="218">
        <f>IF(N472="základní",J472,0)</f>
        <v>0</v>
      </c>
      <c r="BF472" s="218">
        <f>IF(N472="snížená",J472,0)</f>
        <v>0</v>
      </c>
      <c r="BG472" s="218">
        <f>IF(N472="zákl. přenesená",J472,0)</f>
        <v>0</v>
      </c>
      <c r="BH472" s="218">
        <f>IF(N472="sníž. přenesená",J472,0)</f>
        <v>0</v>
      </c>
      <c r="BI472" s="218">
        <f>IF(N472="nulová",J472,0)</f>
        <v>0</v>
      </c>
      <c r="BJ472" s="19" t="s">
        <v>83</v>
      </c>
      <c r="BK472" s="218">
        <f>ROUND(I472*H472,2)</f>
        <v>0</v>
      </c>
      <c r="BL472" s="19" t="s">
        <v>133</v>
      </c>
      <c r="BM472" s="217" t="s">
        <v>696</v>
      </c>
    </row>
    <row r="473" s="2" customFormat="1">
      <c r="A473" s="40"/>
      <c r="B473" s="41"/>
      <c r="C473" s="42"/>
      <c r="D473" s="219" t="s">
        <v>135</v>
      </c>
      <c r="E473" s="42"/>
      <c r="F473" s="220" t="s">
        <v>457</v>
      </c>
      <c r="G473" s="42"/>
      <c r="H473" s="42"/>
      <c r="I473" s="221"/>
      <c r="J473" s="42"/>
      <c r="K473" s="42"/>
      <c r="L473" s="46"/>
      <c r="M473" s="222"/>
      <c r="N473" s="223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135</v>
      </c>
      <c r="AU473" s="19" t="s">
        <v>85</v>
      </c>
    </row>
    <row r="474" s="2" customFormat="1" ht="44.25" customHeight="1">
      <c r="A474" s="40"/>
      <c r="B474" s="41"/>
      <c r="C474" s="206" t="s">
        <v>526</v>
      </c>
      <c r="D474" s="206" t="s">
        <v>128</v>
      </c>
      <c r="E474" s="207" t="s">
        <v>459</v>
      </c>
      <c r="F474" s="208" t="s">
        <v>460</v>
      </c>
      <c r="G474" s="209" t="s">
        <v>450</v>
      </c>
      <c r="H474" s="210">
        <v>274.47399999999999</v>
      </c>
      <c r="I474" s="211"/>
      <c r="J474" s="212">
        <f>ROUND(I474*H474,2)</f>
        <v>0</v>
      </c>
      <c r="K474" s="208" t="s">
        <v>132</v>
      </c>
      <c r="L474" s="46"/>
      <c r="M474" s="213" t="s">
        <v>19</v>
      </c>
      <c r="N474" s="214" t="s">
        <v>46</v>
      </c>
      <c r="O474" s="86"/>
      <c r="P474" s="215">
        <f>O474*H474</f>
        <v>0</v>
      </c>
      <c r="Q474" s="215">
        <v>0</v>
      </c>
      <c r="R474" s="215">
        <f>Q474*H474</f>
        <v>0</v>
      </c>
      <c r="S474" s="215">
        <v>0</v>
      </c>
      <c r="T474" s="216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17" t="s">
        <v>133</v>
      </c>
      <c r="AT474" s="217" t="s">
        <v>128</v>
      </c>
      <c r="AU474" s="217" t="s">
        <v>85</v>
      </c>
      <c r="AY474" s="19" t="s">
        <v>125</v>
      </c>
      <c r="BE474" s="218">
        <f>IF(N474="základní",J474,0)</f>
        <v>0</v>
      </c>
      <c r="BF474" s="218">
        <f>IF(N474="snížená",J474,0)</f>
        <v>0</v>
      </c>
      <c r="BG474" s="218">
        <f>IF(N474="zákl. přenesená",J474,0)</f>
        <v>0</v>
      </c>
      <c r="BH474" s="218">
        <f>IF(N474="sníž. přenesená",J474,0)</f>
        <v>0</v>
      </c>
      <c r="BI474" s="218">
        <f>IF(N474="nulová",J474,0)</f>
        <v>0</v>
      </c>
      <c r="BJ474" s="19" t="s">
        <v>83</v>
      </c>
      <c r="BK474" s="218">
        <f>ROUND(I474*H474,2)</f>
        <v>0</v>
      </c>
      <c r="BL474" s="19" t="s">
        <v>133</v>
      </c>
      <c r="BM474" s="217" t="s">
        <v>697</v>
      </c>
    </row>
    <row r="475" s="2" customFormat="1">
      <c r="A475" s="40"/>
      <c r="B475" s="41"/>
      <c r="C475" s="42"/>
      <c r="D475" s="219" t="s">
        <v>135</v>
      </c>
      <c r="E475" s="42"/>
      <c r="F475" s="220" t="s">
        <v>462</v>
      </c>
      <c r="G475" s="42"/>
      <c r="H475" s="42"/>
      <c r="I475" s="221"/>
      <c r="J475" s="42"/>
      <c r="K475" s="42"/>
      <c r="L475" s="46"/>
      <c r="M475" s="222"/>
      <c r="N475" s="223"/>
      <c r="O475" s="86"/>
      <c r="P475" s="86"/>
      <c r="Q475" s="86"/>
      <c r="R475" s="86"/>
      <c r="S475" s="86"/>
      <c r="T475" s="87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135</v>
      </c>
      <c r="AU475" s="19" t="s">
        <v>85</v>
      </c>
    </row>
    <row r="476" s="2" customFormat="1">
      <c r="A476" s="40"/>
      <c r="B476" s="41"/>
      <c r="C476" s="42"/>
      <c r="D476" s="226" t="s">
        <v>398</v>
      </c>
      <c r="E476" s="42"/>
      <c r="F476" s="267" t="s">
        <v>426</v>
      </c>
      <c r="G476" s="42"/>
      <c r="H476" s="42"/>
      <c r="I476" s="221"/>
      <c r="J476" s="42"/>
      <c r="K476" s="42"/>
      <c r="L476" s="46"/>
      <c r="M476" s="222"/>
      <c r="N476" s="223"/>
      <c r="O476" s="86"/>
      <c r="P476" s="86"/>
      <c r="Q476" s="86"/>
      <c r="R476" s="86"/>
      <c r="S476" s="86"/>
      <c r="T476" s="87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398</v>
      </c>
      <c r="AU476" s="19" t="s">
        <v>85</v>
      </c>
    </row>
    <row r="477" s="14" customFormat="1">
      <c r="A477" s="14"/>
      <c r="B477" s="235"/>
      <c r="C477" s="236"/>
      <c r="D477" s="226" t="s">
        <v>137</v>
      </c>
      <c r="E477" s="236"/>
      <c r="F477" s="238" t="s">
        <v>698</v>
      </c>
      <c r="G477" s="236"/>
      <c r="H477" s="239">
        <v>274.47399999999999</v>
      </c>
      <c r="I477" s="240"/>
      <c r="J477" s="236"/>
      <c r="K477" s="236"/>
      <c r="L477" s="241"/>
      <c r="M477" s="242"/>
      <c r="N477" s="243"/>
      <c r="O477" s="243"/>
      <c r="P477" s="243"/>
      <c r="Q477" s="243"/>
      <c r="R477" s="243"/>
      <c r="S477" s="243"/>
      <c r="T477" s="24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5" t="s">
        <v>137</v>
      </c>
      <c r="AU477" s="245" t="s">
        <v>85</v>
      </c>
      <c r="AV477" s="14" t="s">
        <v>85</v>
      </c>
      <c r="AW477" s="14" t="s">
        <v>4</v>
      </c>
      <c r="AX477" s="14" t="s">
        <v>83</v>
      </c>
      <c r="AY477" s="245" t="s">
        <v>125</v>
      </c>
    </row>
    <row r="478" s="2" customFormat="1" ht="44.25" customHeight="1">
      <c r="A478" s="40"/>
      <c r="B478" s="41"/>
      <c r="C478" s="206" t="s">
        <v>533</v>
      </c>
      <c r="D478" s="206" t="s">
        <v>128</v>
      </c>
      <c r="E478" s="207" t="s">
        <v>699</v>
      </c>
      <c r="F478" s="208" t="s">
        <v>700</v>
      </c>
      <c r="G478" s="209" t="s">
        <v>450</v>
      </c>
      <c r="H478" s="210">
        <v>14.026</v>
      </c>
      <c r="I478" s="211"/>
      <c r="J478" s="212">
        <f>ROUND(I478*H478,2)</f>
        <v>0</v>
      </c>
      <c r="K478" s="208" t="s">
        <v>132</v>
      </c>
      <c r="L478" s="46"/>
      <c r="M478" s="213" t="s">
        <v>19</v>
      </c>
      <c r="N478" s="214" t="s">
        <v>46</v>
      </c>
      <c r="O478" s="86"/>
      <c r="P478" s="215">
        <f>O478*H478</f>
        <v>0</v>
      </c>
      <c r="Q478" s="215">
        <v>0</v>
      </c>
      <c r="R478" s="215">
        <f>Q478*H478</f>
        <v>0</v>
      </c>
      <c r="S478" s="215">
        <v>0</v>
      </c>
      <c r="T478" s="216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17" t="s">
        <v>133</v>
      </c>
      <c r="AT478" s="217" t="s">
        <v>128</v>
      </c>
      <c r="AU478" s="217" t="s">
        <v>85</v>
      </c>
      <c r="AY478" s="19" t="s">
        <v>125</v>
      </c>
      <c r="BE478" s="218">
        <f>IF(N478="základní",J478,0)</f>
        <v>0</v>
      </c>
      <c r="BF478" s="218">
        <f>IF(N478="snížená",J478,0)</f>
        <v>0</v>
      </c>
      <c r="BG478" s="218">
        <f>IF(N478="zákl. přenesená",J478,0)</f>
        <v>0</v>
      </c>
      <c r="BH478" s="218">
        <f>IF(N478="sníž. přenesená",J478,0)</f>
        <v>0</v>
      </c>
      <c r="BI478" s="218">
        <f>IF(N478="nulová",J478,0)</f>
        <v>0</v>
      </c>
      <c r="BJ478" s="19" t="s">
        <v>83</v>
      </c>
      <c r="BK478" s="218">
        <f>ROUND(I478*H478,2)</f>
        <v>0</v>
      </c>
      <c r="BL478" s="19" t="s">
        <v>133</v>
      </c>
      <c r="BM478" s="217" t="s">
        <v>701</v>
      </c>
    </row>
    <row r="479" s="2" customFormat="1">
      <c r="A479" s="40"/>
      <c r="B479" s="41"/>
      <c r="C479" s="42"/>
      <c r="D479" s="219" t="s">
        <v>135</v>
      </c>
      <c r="E479" s="42"/>
      <c r="F479" s="220" t="s">
        <v>702</v>
      </c>
      <c r="G479" s="42"/>
      <c r="H479" s="42"/>
      <c r="I479" s="221"/>
      <c r="J479" s="42"/>
      <c r="K479" s="42"/>
      <c r="L479" s="46"/>
      <c r="M479" s="222"/>
      <c r="N479" s="223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135</v>
      </c>
      <c r="AU479" s="19" t="s">
        <v>85</v>
      </c>
    </row>
    <row r="480" s="13" customFormat="1">
      <c r="A480" s="13"/>
      <c r="B480" s="224"/>
      <c r="C480" s="225"/>
      <c r="D480" s="226" t="s">
        <v>137</v>
      </c>
      <c r="E480" s="227" t="s">
        <v>19</v>
      </c>
      <c r="F480" s="228" t="s">
        <v>703</v>
      </c>
      <c r="G480" s="225"/>
      <c r="H480" s="227" t="s">
        <v>19</v>
      </c>
      <c r="I480" s="229"/>
      <c r="J480" s="225"/>
      <c r="K480" s="225"/>
      <c r="L480" s="230"/>
      <c r="M480" s="231"/>
      <c r="N480" s="232"/>
      <c r="O480" s="232"/>
      <c r="P480" s="232"/>
      <c r="Q480" s="232"/>
      <c r="R480" s="232"/>
      <c r="S480" s="232"/>
      <c r="T480" s="23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4" t="s">
        <v>137</v>
      </c>
      <c r="AU480" s="234" t="s">
        <v>85</v>
      </c>
      <c r="AV480" s="13" t="s">
        <v>83</v>
      </c>
      <c r="AW480" s="13" t="s">
        <v>36</v>
      </c>
      <c r="AX480" s="13" t="s">
        <v>75</v>
      </c>
      <c r="AY480" s="234" t="s">
        <v>125</v>
      </c>
    </row>
    <row r="481" s="14" customFormat="1">
      <c r="A481" s="14"/>
      <c r="B481" s="235"/>
      <c r="C481" s="236"/>
      <c r="D481" s="226" t="s">
        <v>137</v>
      </c>
      <c r="E481" s="237" t="s">
        <v>19</v>
      </c>
      <c r="F481" s="238" t="s">
        <v>704</v>
      </c>
      <c r="G481" s="236"/>
      <c r="H481" s="239">
        <v>14.026</v>
      </c>
      <c r="I481" s="240"/>
      <c r="J481" s="236"/>
      <c r="K481" s="236"/>
      <c r="L481" s="241"/>
      <c r="M481" s="242"/>
      <c r="N481" s="243"/>
      <c r="O481" s="243"/>
      <c r="P481" s="243"/>
      <c r="Q481" s="243"/>
      <c r="R481" s="243"/>
      <c r="S481" s="243"/>
      <c r="T481" s="24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5" t="s">
        <v>137</v>
      </c>
      <c r="AU481" s="245" t="s">
        <v>85</v>
      </c>
      <c r="AV481" s="14" t="s">
        <v>85</v>
      </c>
      <c r="AW481" s="14" t="s">
        <v>36</v>
      </c>
      <c r="AX481" s="14" t="s">
        <v>83</v>
      </c>
      <c r="AY481" s="245" t="s">
        <v>125</v>
      </c>
    </row>
    <row r="482" s="2" customFormat="1" ht="44.25" customHeight="1">
      <c r="A482" s="40"/>
      <c r="B482" s="41"/>
      <c r="C482" s="206" t="s">
        <v>540</v>
      </c>
      <c r="D482" s="206" t="s">
        <v>128</v>
      </c>
      <c r="E482" s="207" t="s">
        <v>465</v>
      </c>
      <c r="F482" s="208" t="s">
        <v>466</v>
      </c>
      <c r="G482" s="209" t="s">
        <v>450</v>
      </c>
      <c r="H482" s="210">
        <v>0.41999999999999998</v>
      </c>
      <c r="I482" s="211"/>
      <c r="J482" s="212">
        <f>ROUND(I482*H482,2)</f>
        <v>0</v>
      </c>
      <c r="K482" s="208" t="s">
        <v>132</v>
      </c>
      <c r="L482" s="46"/>
      <c r="M482" s="213" t="s">
        <v>19</v>
      </c>
      <c r="N482" s="214" t="s">
        <v>46</v>
      </c>
      <c r="O482" s="86"/>
      <c r="P482" s="215">
        <f>O482*H482</f>
        <v>0</v>
      </c>
      <c r="Q482" s="215">
        <v>0</v>
      </c>
      <c r="R482" s="215">
        <f>Q482*H482</f>
        <v>0</v>
      </c>
      <c r="S482" s="215">
        <v>0</v>
      </c>
      <c r="T482" s="216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17" t="s">
        <v>133</v>
      </c>
      <c r="AT482" s="217" t="s">
        <v>128</v>
      </c>
      <c r="AU482" s="217" t="s">
        <v>85</v>
      </c>
      <c r="AY482" s="19" t="s">
        <v>125</v>
      </c>
      <c r="BE482" s="218">
        <f>IF(N482="základní",J482,0)</f>
        <v>0</v>
      </c>
      <c r="BF482" s="218">
        <f>IF(N482="snížená",J482,0)</f>
        <v>0</v>
      </c>
      <c r="BG482" s="218">
        <f>IF(N482="zákl. přenesená",J482,0)</f>
        <v>0</v>
      </c>
      <c r="BH482" s="218">
        <f>IF(N482="sníž. přenesená",J482,0)</f>
        <v>0</v>
      </c>
      <c r="BI482" s="218">
        <f>IF(N482="nulová",J482,0)</f>
        <v>0</v>
      </c>
      <c r="BJ482" s="19" t="s">
        <v>83</v>
      </c>
      <c r="BK482" s="218">
        <f>ROUND(I482*H482,2)</f>
        <v>0</v>
      </c>
      <c r="BL482" s="19" t="s">
        <v>133</v>
      </c>
      <c r="BM482" s="217" t="s">
        <v>705</v>
      </c>
    </row>
    <row r="483" s="2" customFormat="1">
      <c r="A483" s="40"/>
      <c r="B483" s="41"/>
      <c r="C483" s="42"/>
      <c r="D483" s="219" t="s">
        <v>135</v>
      </c>
      <c r="E483" s="42"/>
      <c r="F483" s="220" t="s">
        <v>468</v>
      </c>
      <c r="G483" s="42"/>
      <c r="H483" s="42"/>
      <c r="I483" s="221"/>
      <c r="J483" s="42"/>
      <c r="K483" s="42"/>
      <c r="L483" s="46"/>
      <c r="M483" s="222"/>
      <c r="N483" s="223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135</v>
      </c>
      <c r="AU483" s="19" t="s">
        <v>85</v>
      </c>
    </row>
    <row r="484" s="14" customFormat="1">
      <c r="A484" s="14"/>
      <c r="B484" s="235"/>
      <c r="C484" s="236"/>
      <c r="D484" s="226" t="s">
        <v>137</v>
      </c>
      <c r="E484" s="237" t="s">
        <v>19</v>
      </c>
      <c r="F484" s="238" t="s">
        <v>706</v>
      </c>
      <c r="G484" s="236"/>
      <c r="H484" s="239">
        <v>0.41999999999999998</v>
      </c>
      <c r="I484" s="240"/>
      <c r="J484" s="236"/>
      <c r="K484" s="236"/>
      <c r="L484" s="241"/>
      <c r="M484" s="242"/>
      <c r="N484" s="243"/>
      <c r="O484" s="243"/>
      <c r="P484" s="243"/>
      <c r="Q484" s="243"/>
      <c r="R484" s="243"/>
      <c r="S484" s="243"/>
      <c r="T484" s="24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5" t="s">
        <v>137</v>
      </c>
      <c r="AU484" s="245" t="s">
        <v>85</v>
      </c>
      <c r="AV484" s="14" t="s">
        <v>85</v>
      </c>
      <c r="AW484" s="14" t="s">
        <v>36</v>
      </c>
      <c r="AX484" s="14" t="s">
        <v>83</v>
      </c>
      <c r="AY484" s="245" t="s">
        <v>125</v>
      </c>
    </row>
    <row r="485" s="12" customFormat="1" ht="22.8" customHeight="1">
      <c r="A485" s="12"/>
      <c r="B485" s="190"/>
      <c r="C485" s="191"/>
      <c r="D485" s="192" t="s">
        <v>74</v>
      </c>
      <c r="E485" s="204" t="s">
        <v>469</v>
      </c>
      <c r="F485" s="204" t="s">
        <v>470</v>
      </c>
      <c r="G485" s="191"/>
      <c r="H485" s="191"/>
      <c r="I485" s="194"/>
      <c r="J485" s="205">
        <f>BK485</f>
        <v>0</v>
      </c>
      <c r="K485" s="191"/>
      <c r="L485" s="196"/>
      <c r="M485" s="197"/>
      <c r="N485" s="198"/>
      <c r="O485" s="198"/>
      <c r="P485" s="199">
        <f>SUM(P486:P487)</f>
        <v>0</v>
      </c>
      <c r="Q485" s="198"/>
      <c r="R485" s="199">
        <f>SUM(R486:R487)</f>
        <v>0</v>
      </c>
      <c r="S485" s="198"/>
      <c r="T485" s="200">
        <f>SUM(T486:T487)</f>
        <v>0</v>
      </c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R485" s="201" t="s">
        <v>83</v>
      </c>
      <c r="AT485" s="202" t="s">
        <v>74</v>
      </c>
      <c r="AU485" s="202" t="s">
        <v>83</v>
      </c>
      <c r="AY485" s="201" t="s">
        <v>125</v>
      </c>
      <c r="BK485" s="203">
        <f>SUM(BK486:BK487)</f>
        <v>0</v>
      </c>
    </row>
    <row r="486" s="2" customFormat="1" ht="66.75" customHeight="1">
      <c r="A486" s="40"/>
      <c r="B486" s="41"/>
      <c r="C486" s="206" t="s">
        <v>545</v>
      </c>
      <c r="D486" s="206" t="s">
        <v>128</v>
      </c>
      <c r="E486" s="207" t="s">
        <v>472</v>
      </c>
      <c r="F486" s="208" t="s">
        <v>473</v>
      </c>
      <c r="G486" s="209" t="s">
        <v>450</v>
      </c>
      <c r="H486" s="210">
        <v>53.204000000000001</v>
      </c>
      <c r="I486" s="211"/>
      <c r="J486" s="212">
        <f>ROUND(I486*H486,2)</f>
        <v>0</v>
      </c>
      <c r="K486" s="208" t="s">
        <v>132</v>
      </c>
      <c r="L486" s="46"/>
      <c r="M486" s="213" t="s">
        <v>19</v>
      </c>
      <c r="N486" s="214" t="s">
        <v>46</v>
      </c>
      <c r="O486" s="86"/>
      <c r="P486" s="215">
        <f>O486*H486</f>
        <v>0</v>
      </c>
      <c r="Q486" s="215">
        <v>0</v>
      </c>
      <c r="R486" s="215">
        <f>Q486*H486</f>
        <v>0</v>
      </c>
      <c r="S486" s="215">
        <v>0</v>
      </c>
      <c r="T486" s="216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17" t="s">
        <v>133</v>
      </c>
      <c r="AT486" s="217" t="s">
        <v>128</v>
      </c>
      <c r="AU486" s="217" t="s">
        <v>85</v>
      </c>
      <c r="AY486" s="19" t="s">
        <v>125</v>
      </c>
      <c r="BE486" s="218">
        <f>IF(N486="základní",J486,0)</f>
        <v>0</v>
      </c>
      <c r="BF486" s="218">
        <f>IF(N486="snížená",J486,0)</f>
        <v>0</v>
      </c>
      <c r="BG486" s="218">
        <f>IF(N486="zákl. přenesená",J486,0)</f>
        <v>0</v>
      </c>
      <c r="BH486" s="218">
        <f>IF(N486="sníž. přenesená",J486,0)</f>
        <v>0</v>
      </c>
      <c r="BI486" s="218">
        <f>IF(N486="nulová",J486,0)</f>
        <v>0</v>
      </c>
      <c r="BJ486" s="19" t="s">
        <v>83</v>
      </c>
      <c r="BK486" s="218">
        <f>ROUND(I486*H486,2)</f>
        <v>0</v>
      </c>
      <c r="BL486" s="19" t="s">
        <v>133</v>
      </c>
      <c r="BM486" s="217" t="s">
        <v>707</v>
      </c>
    </row>
    <row r="487" s="2" customFormat="1">
      <c r="A487" s="40"/>
      <c r="B487" s="41"/>
      <c r="C487" s="42"/>
      <c r="D487" s="219" t="s">
        <v>135</v>
      </c>
      <c r="E487" s="42"/>
      <c r="F487" s="220" t="s">
        <v>475</v>
      </c>
      <c r="G487" s="42"/>
      <c r="H487" s="42"/>
      <c r="I487" s="221"/>
      <c r="J487" s="42"/>
      <c r="K487" s="42"/>
      <c r="L487" s="46"/>
      <c r="M487" s="222"/>
      <c r="N487" s="223"/>
      <c r="O487" s="86"/>
      <c r="P487" s="86"/>
      <c r="Q487" s="86"/>
      <c r="R487" s="86"/>
      <c r="S487" s="86"/>
      <c r="T487" s="87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135</v>
      </c>
      <c r="AU487" s="19" t="s">
        <v>85</v>
      </c>
    </row>
    <row r="488" s="12" customFormat="1" ht="25.92" customHeight="1">
      <c r="A488" s="12"/>
      <c r="B488" s="190"/>
      <c r="C488" s="191"/>
      <c r="D488" s="192" t="s">
        <v>74</v>
      </c>
      <c r="E488" s="193" t="s">
        <v>476</v>
      </c>
      <c r="F488" s="193" t="s">
        <v>477</v>
      </c>
      <c r="G488" s="191"/>
      <c r="H488" s="191"/>
      <c r="I488" s="194"/>
      <c r="J488" s="195">
        <f>BK488</f>
        <v>0</v>
      </c>
      <c r="K488" s="191"/>
      <c r="L488" s="196"/>
      <c r="M488" s="197"/>
      <c r="N488" s="198"/>
      <c r="O488" s="198"/>
      <c r="P488" s="199">
        <f>P489+P520+P535</f>
        <v>0</v>
      </c>
      <c r="Q488" s="198"/>
      <c r="R488" s="199">
        <f>R489+R520+R535</f>
        <v>0.19968739999999999</v>
      </c>
      <c r="S488" s="198"/>
      <c r="T488" s="200">
        <f>T489+T520+T535</f>
        <v>0.3957002</v>
      </c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R488" s="201" t="s">
        <v>85</v>
      </c>
      <c r="AT488" s="202" t="s">
        <v>74</v>
      </c>
      <c r="AU488" s="202" t="s">
        <v>75</v>
      </c>
      <c r="AY488" s="201" t="s">
        <v>125</v>
      </c>
      <c r="BK488" s="203">
        <f>BK489+BK520+BK535</f>
        <v>0</v>
      </c>
    </row>
    <row r="489" s="12" customFormat="1" ht="22.8" customHeight="1">
      <c r="A489" s="12"/>
      <c r="B489" s="190"/>
      <c r="C489" s="191"/>
      <c r="D489" s="192" t="s">
        <v>74</v>
      </c>
      <c r="E489" s="204" t="s">
        <v>478</v>
      </c>
      <c r="F489" s="204" t="s">
        <v>479</v>
      </c>
      <c r="G489" s="191"/>
      <c r="H489" s="191"/>
      <c r="I489" s="194"/>
      <c r="J489" s="205">
        <f>BK489</f>
        <v>0</v>
      </c>
      <c r="K489" s="191"/>
      <c r="L489" s="196"/>
      <c r="M489" s="197"/>
      <c r="N489" s="198"/>
      <c r="O489" s="198"/>
      <c r="P489" s="199">
        <f>SUM(P490:P519)</f>
        <v>0</v>
      </c>
      <c r="Q489" s="198"/>
      <c r="R489" s="199">
        <f>SUM(R490:R519)</f>
        <v>0.1856042</v>
      </c>
      <c r="S489" s="198"/>
      <c r="T489" s="200">
        <f>SUM(T490:T519)</f>
        <v>0.37815019999999999</v>
      </c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R489" s="201" t="s">
        <v>85</v>
      </c>
      <c r="AT489" s="202" t="s">
        <v>74</v>
      </c>
      <c r="AU489" s="202" t="s">
        <v>83</v>
      </c>
      <c r="AY489" s="201" t="s">
        <v>125</v>
      </c>
      <c r="BK489" s="203">
        <f>SUM(BK490:BK519)</f>
        <v>0</v>
      </c>
    </row>
    <row r="490" s="2" customFormat="1" ht="24.15" customHeight="1">
      <c r="A490" s="40"/>
      <c r="B490" s="41"/>
      <c r="C490" s="206" t="s">
        <v>551</v>
      </c>
      <c r="D490" s="206" t="s">
        <v>128</v>
      </c>
      <c r="E490" s="207" t="s">
        <v>481</v>
      </c>
      <c r="F490" s="208" t="s">
        <v>482</v>
      </c>
      <c r="G490" s="209" t="s">
        <v>285</v>
      </c>
      <c r="H490" s="210">
        <v>214.90000000000001</v>
      </c>
      <c r="I490" s="211"/>
      <c r="J490" s="212">
        <f>ROUND(I490*H490,2)</f>
        <v>0</v>
      </c>
      <c r="K490" s="208" t="s">
        <v>132</v>
      </c>
      <c r="L490" s="46"/>
      <c r="M490" s="213" t="s">
        <v>19</v>
      </c>
      <c r="N490" s="214" t="s">
        <v>46</v>
      </c>
      <c r="O490" s="86"/>
      <c r="P490" s="215">
        <f>O490*H490</f>
        <v>0</v>
      </c>
      <c r="Q490" s="215">
        <v>0</v>
      </c>
      <c r="R490" s="215">
        <f>Q490*H490</f>
        <v>0</v>
      </c>
      <c r="S490" s="215">
        <v>0.00167</v>
      </c>
      <c r="T490" s="216">
        <f>S490*H490</f>
        <v>0.35888300000000001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17" t="s">
        <v>266</v>
      </c>
      <c r="AT490" s="217" t="s">
        <v>128</v>
      </c>
      <c r="AU490" s="217" t="s">
        <v>85</v>
      </c>
      <c r="AY490" s="19" t="s">
        <v>125</v>
      </c>
      <c r="BE490" s="218">
        <f>IF(N490="základní",J490,0)</f>
        <v>0</v>
      </c>
      <c r="BF490" s="218">
        <f>IF(N490="snížená",J490,0)</f>
        <v>0</v>
      </c>
      <c r="BG490" s="218">
        <f>IF(N490="zákl. přenesená",J490,0)</f>
        <v>0</v>
      </c>
      <c r="BH490" s="218">
        <f>IF(N490="sníž. přenesená",J490,0)</f>
        <v>0</v>
      </c>
      <c r="BI490" s="218">
        <f>IF(N490="nulová",J490,0)</f>
        <v>0</v>
      </c>
      <c r="BJ490" s="19" t="s">
        <v>83</v>
      </c>
      <c r="BK490" s="218">
        <f>ROUND(I490*H490,2)</f>
        <v>0</v>
      </c>
      <c r="BL490" s="19" t="s">
        <v>266</v>
      </c>
      <c r="BM490" s="217" t="s">
        <v>708</v>
      </c>
    </row>
    <row r="491" s="2" customFormat="1">
      <c r="A491" s="40"/>
      <c r="B491" s="41"/>
      <c r="C491" s="42"/>
      <c r="D491" s="219" t="s">
        <v>135</v>
      </c>
      <c r="E491" s="42"/>
      <c r="F491" s="220" t="s">
        <v>484</v>
      </c>
      <c r="G491" s="42"/>
      <c r="H491" s="42"/>
      <c r="I491" s="221"/>
      <c r="J491" s="42"/>
      <c r="K491" s="42"/>
      <c r="L491" s="46"/>
      <c r="M491" s="222"/>
      <c r="N491" s="223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135</v>
      </c>
      <c r="AU491" s="19" t="s">
        <v>85</v>
      </c>
    </row>
    <row r="492" s="13" customFormat="1">
      <c r="A492" s="13"/>
      <c r="B492" s="224"/>
      <c r="C492" s="225"/>
      <c r="D492" s="226" t="s">
        <v>137</v>
      </c>
      <c r="E492" s="227" t="s">
        <v>19</v>
      </c>
      <c r="F492" s="228" t="s">
        <v>138</v>
      </c>
      <c r="G492" s="225"/>
      <c r="H492" s="227" t="s">
        <v>19</v>
      </c>
      <c r="I492" s="229"/>
      <c r="J492" s="225"/>
      <c r="K492" s="225"/>
      <c r="L492" s="230"/>
      <c r="M492" s="231"/>
      <c r="N492" s="232"/>
      <c r="O492" s="232"/>
      <c r="P492" s="232"/>
      <c r="Q492" s="232"/>
      <c r="R492" s="232"/>
      <c r="S492" s="232"/>
      <c r="T492" s="23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4" t="s">
        <v>137</v>
      </c>
      <c r="AU492" s="234" t="s">
        <v>85</v>
      </c>
      <c r="AV492" s="13" t="s">
        <v>83</v>
      </c>
      <c r="AW492" s="13" t="s">
        <v>36</v>
      </c>
      <c r="AX492" s="13" t="s">
        <v>75</v>
      </c>
      <c r="AY492" s="234" t="s">
        <v>125</v>
      </c>
    </row>
    <row r="493" s="13" customFormat="1">
      <c r="A493" s="13"/>
      <c r="B493" s="224"/>
      <c r="C493" s="225"/>
      <c r="D493" s="226" t="s">
        <v>137</v>
      </c>
      <c r="E493" s="227" t="s">
        <v>19</v>
      </c>
      <c r="F493" s="228" t="s">
        <v>330</v>
      </c>
      <c r="G493" s="225"/>
      <c r="H493" s="227" t="s">
        <v>19</v>
      </c>
      <c r="I493" s="229"/>
      <c r="J493" s="225"/>
      <c r="K493" s="225"/>
      <c r="L493" s="230"/>
      <c r="M493" s="231"/>
      <c r="N493" s="232"/>
      <c r="O493" s="232"/>
      <c r="P493" s="232"/>
      <c r="Q493" s="232"/>
      <c r="R493" s="232"/>
      <c r="S493" s="232"/>
      <c r="T493" s="23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4" t="s">
        <v>137</v>
      </c>
      <c r="AU493" s="234" t="s">
        <v>85</v>
      </c>
      <c r="AV493" s="13" t="s">
        <v>83</v>
      </c>
      <c r="AW493" s="13" t="s">
        <v>36</v>
      </c>
      <c r="AX493" s="13" t="s">
        <v>75</v>
      </c>
      <c r="AY493" s="234" t="s">
        <v>125</v>
      </c>
    </row>
    <row r="494" s="14" customFormat="1">
      <c r="A494" s="14"/>
      <c r="B494" s="235"/>
      <c r="C494" s="236"/>
      <c r="D494" s="226" t="s">
        <v>137</v>
      </c>
      <c r="E494" s="237" t="s">
        <v>19</v>
      </c>
      <c r="F494" s="238" t="s">
        <v>331</v>
      </c>
      <c r="G494" s="236"/>
      <c r="H494" s="239">
        <v>104.09999999999999</v>
      </c>
      <c r="I494" s="240"/>
      <c r="J494" s="236"/>
      <c r="K494" s="236"/>
      <c r="L494" s="241"/>
      <c r="M494" s="242"/>
      <c r="N494" s="243"/>
      <c r="O494" s="243"/>
      <c r="P494" s="243"/>
      <c r="Q494" s="243"/>
      <c r="R494" s="243"/>
      <c r="S494" s="243"/>
      <c r="T494" s="24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5" t="s">
        <v>137</v>
      </c>
      <c r="AU494" s="245" t="s">
        <v>85</v>
      </c>
      <c r="AV494" s="14" t="s">
        <v>85</v>
      </c>
      <c r="AW494" s="14" t="s">
        <v>36</v>
      </c>
      <c r="AX494" s="14" t="s">
        <v>75</v>
      </c>
      <c r="AY494" s="245" t="s">
        <v>125</v>
      </c>
    </row>
    <row r="495" s="13" customFormat="1">
      <c r="A495" s="13"/>
      <c r="B495" s="224"/>
      <c r="C495" s="225"/>
      <c r="D495" s="226" t="s">
        <v>137</v>
      </c>
      <c r="E495" s="227" t="s">
        <v>19</v>
      </c>
      <c r="F495" s="228" t="s">
        <v>140</v>
      </c>
      <c r="G495" s="225"/>
      <c r="H495" s="227" t="s">
        <v>19</v>
      </c>
      <c r="I495" s="229"/>
      <c r="J495" s="225"/>
      <c r="K495" s="225"/>
      <c r="L495" s="230"/>
      <c r="M495" s="231"/>
      <c r="N495" s="232"/>
      <c r="O495" s="232"/>
      <c r="P495" s="232"/>
      <c r="Q495" s="232"/>
      <c r="R495" s="232"/>
      <c r="S495" s="232"/>
      <c r="T495" s="23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4" t="s">
        <v>137</v>
      </c>
      <c r="AU495" s="234" t="s">
        <v>85</v>
      </c>
      <c r="AV495" s="13" t="s">
        <v>83</v>
      </c>
      <c r="AW495" s="13" t="s">
        <v>36</v>
      </c>
      <c r="AX495" s="13" t="s">
        <v>75</v>
      </c>
      <c r="AY495" s="234" t="s">
        <v>125</v>
      </c>
    </row>
    <row r="496" s="13" customFormat="1">
      <c r="A496" s="13"/>
      <c r="B496" s="224"/>
      <c r="C496" s="225"/>
      <c r="D496" s="226" t="s">
        <v>137</v>
      </c>
      <c r="E496" s="227" t="s">
        <v>19</v>
      </c>
      <c r="F496" s="228" t="s">
        <v>330</v>
      </c>
      <c r="G496" s="225"/>
      <c r="H496" s="227" t="s">
        <v>19</v>
      </c>
      <c r="I496" s="229"/>
      <c r="J496" s="225"/>
      <c r="K496" s="225"/>
      <c r="L496" s="230"/>
      <c r="M496" s="231"/>
      <c r="N496" s="232"/>
      <c r="O496" s="232"/>
      <c r="P496" s="232"/>
      <c r="Q496" s="232"/>
      <c r="R496" s="232"/>
      <c r="S496" s="232"/>
      <c r="T496" s="23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4" t="s">
        <v>137</v>
      </c>
      <c r="AU496" s="234" t="s">
        <v>85</v>
      </c>
      <c r="AV496" s="13" t="s">
        <v>83</v>
      </c>
      <c r="AW496" s="13" t="s">
        <v>36</v>
      </c>
      <c r="AX496" s="13" t="s">
        <v>75</v>
      </c>
      <c r="AY496" s="234" t="s">
        <v>125</v>
      </c>
    </row>
    <row r="497" s="14" customFormat="1">
      <c r="A497" s="14"/>
      <c r="B497" s="235"/>
      <c r="C497" s="236"/>
      <c r="D497" s="226" t="s">
        <v>137</v>
      </c>
      <c r="E497" s="237" t="s">
        <v>19</v>
      </c>
      <c r="F497" s="238" t="s">
        <v>332</v>
      </c>
      <c r="G497" s="236"/>
      <c r="H497" s="239">
        <v>110.8</v>
      </c>
      <c r="I497" s="240"/>
      <c r="J497" s="236"/>
      <c r="K497" s="236"/>
      <c r="L497" s="241"/>
      <c r="M497" s="242"/>
      <c r="N497" s="243"/>
      <c r="O497" s="243"/>
      <c r="P497" s="243"/>
      <c r="Q497" s="243"/>
      <c r="R497" s="243"/>
      <c r="S497" s="243"/>
      <c r="T497" s="24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5" t="s">
        <v>137</v>
      </c>
      <c r="AU497" s="245" t="s">
        <v>85</v>
      </c>
      <c r="AV497" s="14" t="s">
        <v>85</v>
      </c>
      <c r="AW497" s="14" t="s">
        <v>36</v>
      </c>
      <c r="AX497" s="14" t="s">
        <v>75</v>
      </c>
      <c r="AY497" s="245" t="s">
        <v>125</v>
      </c>
    </row>
    <row r="498" s="15" customFormat="1">
      <c r="A498" s="15"/>
      <c r="B498" s="246"/>
      <c r="C498" s="247"/>
      <c r="D498" s="226" t="s">
        <v>137</v>
      </c>
      <c r="E498" s="248" t="s">
        <v>19</v>
      </c>
      <c r="F498" s="249" t="s">
        <v>144</v>
      </c>
      <c r="G498" s="247"/>
      <c r="H498" s="250">
        <v>214.89999999999998</v>
      </c>
      <c r="I498" s="251"/>
      <c r="J498" s="247"/>
      <c r="K498" s="247"/>
      <c r="L498" s="252"/>
      <c r="M498" s="253"/>
      <c r="N498" s="254"/>
      <c r="O498" s="254"/>
      <c r="P498" s="254"/>
      <c r="Q498" s="254"/>
      <c r="R498" s="254"/>
      <c r="S498" s="254"/>
      <c r="T498" s="25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56" t="s">
        <v>137</v>
      </c>
      <c r="AU498" s="256" t="s">
        <v>85</v>
      </c>
      <c r="AV498" s="15" t="s">
        <v>133</v>
      </c>
      <c r="AW498" s="15" t="s">
        <v>36</v>
      </c>
      <c r="AX498" s="15" t="s">
        <v>83</v>
      </c>
      <c r="AY498" s="256" t="s">
        <v>125</v>
      </c>
    </row>
    <row r="499" s="2" customFormat="1" ht="33" customHeight="1">
      <c r="A499" s="40"/>
      <c r="B499" s="41"/>
      <c r="C499" s="206" t="s">
        <v>561</v>
      </c>
      <c r="D499" s="206" t="s">
        <v>128</v>
      </c>
      <c r="E499" s="207" t="s">
        <v>709</v>
      </c>
      <c r="F499" s="208" t="s">
        <v>710</v>
      </c>
      <c r="G499" s="209" t="s">
        <v>285</v>
      </c>
      <c r="H499" s="210">
        <v>214.90000000000001</v>
      </c>
      <c r="I499" s="211"/>
      <c r="J499" s="212">
        <f>ROUND(I499*H499,2)</f>
        <v>0</v>
      </c>
      <c r="K499" s="208" t="s">
        <v>132</v>
      </c>
      <c r="L499" s="46"/>
      <c r="M499" s="213" t="s">
        <v>19</v>
      </c>
      <c r="N499" s="214" t="s">
        <v>46</v>
      </c>
      <c r="O499" s="86"/>
      <c r="P499" s="215">
        <f>O499*H499</f>
        <v>0</v>
      </c>
      <c r="Q499" s="215">
        <v>0.00076999999999999996</v>
      </c>
      <c r="R499" s="215">
        <f>Q499*H499</f>
        <v>0.16547300000000001</v>
      </c>
      <c r="S499" s="215">
        <v>0</v>
      </c>
      <c r="T499" s="216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17" t="s">
        <v>266</v>
      </c>
      <c r="AT499" s="217" t="s">
        <v>128</v>
      </c>
      <c r="AU499" s="217" t="s">
        <v>85</v>
      </c>
      <c r="AY499" s="19" t="s">
        <v>125</v>
      </c>
      <c r="BE499" s="218">
        <f>IF(N499="základní",J499,0)</f>
        <v>0</v>
      </c>
      <c r="BF499" s="218">
        <f>IF(N499="snížená",J499,0)</f>
        <v>0</v>
      </c>
      <c r="BG499" s="218">
        <f>IF(N499="zákl. přenesená",J499,0)</f>
        <v>0</v>
      </c>
      <c r="BH499" s="218">
        <f>IF(N499="sníž. přenesená",J499,0)</f>
        <v>0</v>
      </c>
      <c r="BI499" s="218">
        <f>IF(N499="nulová",J499,0)</f>
        <v>0</v>
      </c>
      <c r="BJ499" s="19" t="s">
        <v>83</v>
      </c>
      <c r="BK499" s="218">
        <f>ROUND(I499*H499,2)</f>
        <v>0</v>
      </c>
      <c r="BL499" s="19" t="s">
        <v>266</v>
      </c>
      <c r="BM499" s="217" t="s">
        <v>711</v>
      </c>
    </row>
    <row r="500" s="2" customFormat="1">
      <c r="A500" s="40"/>
      <c r="B500" s="41"/>
      <c r="C500" s="42"/>
      <c r="D500" s="219" t="s">
        <v>135</v>
      </c>
      <c r="E500" s="42"/>
      <c r="F500" s="220" t="s">
        <v>712</v>
      </c>
      <c r="G500" s="42"/>
      <c r="H500" s="42"/>
      <c r="I500" s="221"/>
      <c r="J500" s="42"/>
      <c r="K500" s="42"/>
      <c r="L500" s="46"/>
      <c r="M500" s="222"/>
      <c r="N500" s="223"/>
      <c r="O500" s="86"/>
      <c r="P500" s="86"/>
      <c r="Q500" s="86"/>
      <c r="R500" s="86"/>
      <c r="S500" s="86"/>
      <c r="T500" s="87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135</v>
      </c>
      <c r="AU500" s="19" t="s">
        <v>85</v>
      </c>
    </row>
    <row r="501" s="13" customFormat="1">
      <c r="A501" s="13"/>
      <c r="B501" s="224"/>
      <c r="C501" s="225"/>
      <c r="D501" s="226" t="s">
        <v>137</v>
      </c>
      <c r="E501" s="227" t="s">
        <v>19</v>
      </c>
      <c r="F501" s="228" t="s">
        <v>138</v>
      </c>
      <c r="G501" s="225"/>
      <c r="H501" s="227" t="s">
        <v>19</v>
      </c>
      <c r="I501" s="229"/>
      <c r="J501" s="225"/>
      <c r="K501" s="225"/>
      <c r="L501" s="230"/>
      <c r="M501" s="231"/>
      <c r="N501" s="232"/>
      <c r="O501" s="232"/>
      <c r="P501" s="232"/>
      <c r="Q501" s="232"/>
      <c r="R501" s="232"/>
      <c r="S501" s="232"/>
      <c r="T501" s="23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4" t="s">
        <v>137</v>
      </c>
      <c r="AU501" s="234" t="s">
        <v>85</v>
      </c>
      <c r="AV501" s="13" t="s">
        <v>83</v>
      </c>
      <c r="AW501" s="13" t="s">
        <v>36</v>
      </c>
      <c r="AX501" s="13" t="s">
        <v>75</v>
      </c>
      <c r="AY501" s="234" t="s">
        <v>125</v>
      </c>
    </row>
    <row r="502" s="13" customFormat="1">
      <c r="A502" s="13"/>
      <c r="B502" s="224"/>
      <c r="C502" s="225"/>
      <c r="D502" s="226" t="s">
        <v>137</v>
      </c>
      <c r="E502" s="227" t="s">
        <v>19</v>
      </c>
      <c r="F502" s="228" t="s">
        <v>330</v>
      </c>
      <c r="G502" s="225"/>
      <c r="H502" s="227" t="s">
        <v>19</v>
      </c>
      <c r="I502" s="229"/>
      <c r="J502" s="225"/>
      <c r="K502" s="225"/>
      <c r="L502" s="230"/>
      <c r="M502" s="231"/>
      <c r="N502" s="232"/>
      <c r="O502" s="232"/>
      <c r="P502" s="232"/>
      <c r="Q502" s="232"/>
      <c r="R502" s="232"/>
      <c r="S502" s="232"/>
      <c r="T502" s="23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4" t="s">
        <v>137</v>
      </c>
      <c r="AU502" s="234" t="s">
        <v>85</v>
      </c>
      <c r="AV502" s="13" t="s">
        <v>83</v>
      </c>
      <c r="AW502" s="13" t="s">
        <v>36</v>
      </c>
      <c r="AX502" s="13" t="s">
        <v>75</v>
      </c>
      <c r="AY502" s="234" t="s">
        <v>125</v>
      </c>
    </row>
    <row r="503" s="14" customFormat="1">
      <c r="A503" s="14"/>
      <c r="B503" s="235"/>
      <c r="C503" s="236"/>
      <c r="D503" s="226" t="s">
        <v>137</v>
      </c>
      <c r="E503" s="237" t="s">
        <v>19</v>
      </c>
      <c r="F503" s="238" t="s">
        <v>331</v>
      </c>
      <c r="G503" s="236"/>
      <c r="H503" s="239">
        <v>104.09999999999999</v>
      </c>
      <c r="I503" s="240"/>
      <c r="J503" s="236"/>
      <c r="K503" s="236"/>
      <c r="L503" s="241"/>
      <c r="M503" s="242"/>
      <c r="N503" s="243"/>
      <c r="O503" s="243"/>
      <c r="P503" s="243"/>
      <c r="Q503" s="243"/>
      <c r="R503" s="243"/>
      <c r="S503" s="243"/>
      <c r="T503" s="24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5" t="s">
        <v>137</v>
      </c>
      <c r="AU503" s="245" t="s">
        <v>85</v>
      </c>
      <c r="AV503" s="14" t="s">
        <v>85</v>
      </c>
      <c r="AW503" s="14" t="s">
        <v>36</v>
      </c>
      <c r="AX503" s="14" t="s">
        <v>75</v>
      </c>
      <c r="AY503" s="245" t="s">
        <v>125</v>
      </c>
    </row>
    <row r="504" s="13" customFormat="1">
      <c r="A504" s="13"/>
      <c r="B504" s="224"/>
      <c r="C504" s="225"/>
      <c r="D504" s="226" t="s">
        <v>137</v>
      </c>
      <c r="E504" s="227" t="s">
        <v>19</v>
      </c>
      <c r="F504" s="228" t="s">
        <v>140</v>
      </c>
      <c r="G504" s="225"/>
      <c r="H504" s="227" t="s">
        <v>19</v>
      </c>
      <c r="I504" s="229"/>
      <c r="J504" s="225"/>
      <c r="K504" s="225"/>
      <c r="L504" s="230"/>
      <c r="M504" s="231"/>
      <c r="N504" s="232"/>
      <c r="O504" s="232"/>
      <c r="P504" s="232"/>
      <c r="Q504" s="232"/>
      <c r="R504" s="232"/>
      <c r="S504" s="232"/>
      <c r="T504" s="23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4" t="s">
        <v>137</v>
      </c>
      <c r="AU504" s="234" t="s">
        <v>85</v>
      </c>
      <c r="AV504" s="13" t="s">
        <v>83</v>
      </c>
      <c r="AW504" s="13" t="s">
        <v>36</v>
      </c>
      <c r="AX504" s="13" t="s">
        <v>75</v>
      </c>
      <c r="AY504" s="234" t="s">
        <v>125</v>
      </c>
    </row>
    <row r="505" s="13" customFormat="1">
      <c r="A505" s="13"/>
      <c r="B505" s="224"/>
      <c r="C505" s="225"/>
      <c r="D505" s="226" t="s">
        <v>137</v>
      </c>
      <c r="E505" s="227" t="s">
        <v>19</v>
      </c>
      <c r="F505" s="228" t="s">
        <v>330</v>
      </c>
      <c r="G505" s="225"/>
      <c r="H505" s="227" t="s">
        <v>19</v>
      </c>
      <c r="I505" s="229"/>
      <c r="J505" s="225"/>
      <c r="K505" s="225"/>
      <c r="L505" s="230"/>
      <c r="M505" s="231"/>
      <c r="N505" s="232"/>
      <c r="O505" s="232"/>
      <c r="P505" s="232"/>
      <c r="Q505" s="232"/>
      <c r="R505" s="232"/>
      <c r="S505" s="232"/>
      <c r="T505" s="23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4" t="s">
        <v>137</v>
      </c>
      <c r="AU505" s="234" t="s">
        <v>85</v>
      </c>
      <c r="AV505" s="13" t="s">
        <v>83</v>
      </c>
      <c r="AW505" s="13" t="s">
        <v>36</v>
      </c>
      <c r="AX505" s="13" t="s">
        <v>75</v>
      </c>
      <c r="AY505" s="234" t="s">
        <v>125</v>
      </c>
    </row>
    <row r="506" s="14" customFormat="1">
      <c r="A506" s="14"/>
      <c r="B506" s="235"/>
      <c r="C506" s="236"/>
      <c r="D506" s="226" t="s">
        <v>137</v>
      </c>
      <c r="E506" s="237" t="s">
        <v>19</v>
      </c>
      <c r="F506" s="238" t="s">
        <v>332</v>
      </c>
      <c r="G506" s="236"/>
      <c r="H506" s="239">
        <v>110.8</v>
      </c>
      <c r="I506" s="240"/>
      <c r="J506" s="236"/>
      <c r="K506" s="236"/>
      <c r="L506" s="241"/>
      <c r="M506" s="242"/>
      <c r="N506" s="243"/>
      <c r="O506" s="243"/>
      <c r="P506" s="243"/>
      <c r="Q506" s="243"/>
      <c r="R506" s="243"/>
      <c r="S506" s="243"/>
      <c r="T506" s="24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5" t="s">
        <v>137</v>
      </c>
      <c r="AU506" s="245" t="s">
        <v>85</v>
      </c>
      <c r="AV506" s="14" t="s">
        <v>85</v>
      </c>
      <c r="AW506" s="14" t="s">
        <v>36</v>
      </c>
      <c r="AX506" s="14" t="s">
        <v>75</v>
      </c>
      <c r="AY506" s="245" t="s">
        <v>125</v>
      </c>
    </row>
    <row r="507" s="15" customFormat="1">
      <c r="A507" s="15"/>
      <c r="B507" s="246"/>
      <c r="C507" s="247"/>
      <c r="D507" s="226" t="s">
        <v>137</v>
      </c>
      <c r="E507" s="248" t="s">
        <v>19</v>
      </c>
      <c r="F507" s="249" t="s">
        <v>144</v>
      </c>
      <c r="G507" s="247"/>
      <c r="H507" s="250">
        <v>214.89999999999998</v>
      </c>
      <c r="I507" s="251"/>
      <c r="J507" s="247"/>
      <c r="K507" s="247"/>
      <c r="L507" s="252"/>
      <c r="M507" s="253"/>
      <c r="N507" s="254"/>
      <c r="O507" s="254"/>
      <c r="P507" s="254"/>
      <c r="Q507" s="254"/>
      <c r="R507" s="254"/>
      <c r="S507" s="254"/>
      <c r="T507" s="25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56" t="s">
        <v>137</v>
      </c>
      <c r="AU507" s="256" t="s">
        <v>85</v>
      </c>
      <c r="AV507" s="15" t="s">
        <v>133</v>
      </c>
      <c r="AW507" s="15" t="s">
        <v>36</v>
      </c>
      <c r="AX507" s="15" t="s">
        <v>83</v>
      </c>
      <c r="AY507" s="256" t="s">
        <v>125</v>
      </c>
    </row>
    <row r="508" s="2" customFormat="1" ht="24.15" customHeight="1">
      <c r="A508" s="40"/>
      <c r="B508" s="41"/>
      <c r="C508" s="206" t="s">
        <v>713</v>
      </c>
      <c r="D508" s="206" t="s">
        <v>128</v>
      </c>
      <c r="E508" s="207" t="s">
        <v>491</v>
      </c>
      <c r="F508" s="208" t="s">
        <v>492</v>
      </c>
      <c r="G508" s="209" t="s">
        <v>285</v>
      </c>
      <c r="H508" s="210">
        <v>8.6400000000000006</v>
      </c>
      <c r="I508" s="211"/>
      <c r="J508" s="212">
        <f>ROUND(I508*H508,2)</f>
        <v>0</v>
      </c>
      <c r="K508" s="208" t="s">
        <v>132</v>
      </c>
      <c r="L508" s="46"/>
      <c r="M508" s="213" t="s">
        <v>19</v>
      </c>
      <c r="N508" s="214" t="s">
        <v>46</v>
      </c>
      <c r="O508" s="86"/>
      <c r="P508" s="215">
        <f>O508*H508</f>
        <v>0</v>
      </c>
      <c r="Q508" s="215">
        <v>0</v>
      </c>
      <c r="R508" s="215">
        <f>Q508*H508</f>
        <v>0</v>
      </c>
      <c r="S508" s="215">
        <v>0.0022300000000000002</v>
      </c>
      <c r="T508" s="216">
        <f>S508*H508</f>
        <v>0.019267200000000002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17" t="s">
        <v>266</v>
      </c>
      <c r="AT508" s="217" t="s">
        <v>128</v>
      </c>
      <c r="AU508" s="217" t="s">
        <v>85</v>
      </c>
      <c r="AY508" s="19" t="s">
        <v>125</v>
      </c>
      <c r="BE508" s="218">
        <f>IF(N508="základní",J508,0)</f>
        <v>0</v>
      </c>
      <c r="BF508" s="218">
        <f>IF(N508="snížená",J508,0)</f>
        <v>0</v>
      </c>
      <c r="BG508" s="218">
        <f>IF(N508="zákl. přenesená",J508,0)</f>
        <v>0</v>
      </c>
      <c r="BH508" s="218">
        <f>IF(N508="sníž. přenesená",J508,0)</f>
        <v>0</v>
      </c>
      <c r="BI508" s="218">
        <f>IF(N508="nulová",J508,0)</f>
        <v>0</v>
      </c>
      <c r="BJ508" s="19" t="s">
        <v>83</v>
      </c>
      <c r="BK508" s="218">
        <f>ROUND(I508*H508,2)</f>
        <v>0</v>
      </c>
      <c r="BL508" s="19" t="s">
        <v>266</v>
      </c>
      <c r="BM508" s="217" t="s">
        <v>714</v>
      </c>
    </row>
    <row r="509" s="2" customFormat="1">
      <c r="A509" s="40"/>
      <c r="B509" s="41"/>
      <c r="C509" s="42"/>
      <c r="D509" s="219" t="s">
        <v>135</v>
      </c>
      <c r="E509" s="42"/>
      <c r="F509" s="220" t="s">
        <v>494</v>
      </c>
      <c r="G509" s="42"/>
      <c r="H509" s="42"/>
      <c r="I509" s="221"/>
      <c r="J509" s="42"/>
      <c r="K509" s="42"/>
      <c r="L509" s="46"/>
      <c r="M509" s="222"/>
      <c r="N509" s="223"/>
      <c r="O509" s="86"/>
      <c r="P509" s="86"/>
      <c r="Q509" s="86"/>
      <c r="R509" s="86"/>
      <c r="S509" s="86"/>
      <c r="T509" s="87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135</v>
      </c>
      <c r="AU509" s="19" t="s">
        <v>85</v>
      </c>
    </row>
    <row r="510" s="13" customFormat="1">
      <c r="A510" s="13"/>
      <c r="B510" s="224"/>
      <c r="C510" s="225"/>
      <c r="D510" s="226" t="s">
        <v>137</v>
      </c>
      <c r="E510" s="227" t="s">
        <v>19</v>
      </c>
      <c r="F510" s="228" t="s">
        <v>138</v>
      </c>
      <c r="G510" s="225"/>
      <c r="H510" s="227" t="s">
        <v>19</v>
      </c>
      <c r="I510" s="229"/>
      <c r="J510" s="225"/>
      <c r="K510" s="225"/>
      <c r="L510" s="230"/>
      <c r="M510" s="231"/>
      <c r="N510" s="232"/>
      <c r="O510" s="232"/>
      <c r="P510" s="232"/>
      <c r="Q510" s="232"/>
      <c r="R510" s="232"/>
      <c r="S510" s="232"/>
      <c r="T510" s="23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4" t="s">
        <v>137</v>
      </c>
      <c r="AU510" s="234" t="s">
        <v>85</v>
      </c>
      <c r="AV510" s="13" t="s">
        <v>83</v>
      </c>
      <c r="AW510" s="13" t="s">
        <v>36</v>
      </c>
      <c r="AX510" s="13" t="s">
        <v>75</v>
      </c>
      <c r="AY510" s="234" t="s">
        <v>125</v>
      </c>
    </row>
    <row r="511" s="13" customFormat="1">
      <c r="A511" s="13"/>
      <c r="B511" s="224"/>
      <c r="C511" s="225"/>
      <c r="D511" s="226" t="s">
        <v>137</v>
      </c>
      <c r="E511" s="227" t="s">
        <v>19</v>
      </c>
      <c r="F511" s="228" t="s">
        <v>495</v>
      </c>
      <c r="G511" s="225"/>
      <c r="H511" s="227" t="s">
        <v>19</v>
      </c>
      <c r="I511" s="229"/>
      <c r="J511" s="225"/>
      <c r="K511" s="225"/>
      <c r="L511" s="230"/>
      <c r="M511" s="231"/>
      <c r="N511" s="232"/>
      <c r="O511" s="232"/>
      <c r="P511" s="232"/>
      <c r="Q511" s="232"/>
      <c r="R511" s="232"/>
      <c r="S511" s="232"/>
      <c r="T511" s="23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4" t="s">
        <v>137</v>
      </c>
      <c r="AU511" s="234" t="s">
        <v>85</v>
      </c>
      <c r="AV511" s="13" t="s">
        <v>83</v>
      </c>
      <c r="AW511" s="13" t="s">
        <v>36</v>
      </c>
      <c r="AX511" s="13" t="s">
        <v>75</v>
      </c>
      <c r="AY511" s="234" t="s">
        <v>125</v>
      </c>
    </row>
    <row r="512" s="14" customFormat="1">
      <c r="A512" s="14"/>
      <c r="B512" s="235"/>
      <c r="C512" s="236"/>
      <c r="D512" s="226" t="s">
        <v>137</v>
      </c>
      <c r="E512" s="237" t="s">
        <v>19</v>
      </c>
      <c r="F512" s="238" t="s">
        <v>496</v>
      </c>
      <c r="G512" s="236"/>
      <c r="H512" s="239">
        <v>8.6400000000000006</v>
      </c>
      <c r="I512" s="240"/>
      <c r="J512" s="236"/>
      <c r="K512" s="236"/>
      <c r="L512" s="241"/>
      <c r="M512" s="242"/>
      <c r="N512" s="243"/>
      <c r="O512" s="243"/>
      <c r="P512" s="243"/>
      <c r="Q512" s="243"/>
      <c r="R512" s="243"/>
      <c r="S512" s="243"/>
      <c r="T512" s="24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45" t="s">
        <v>137</v>
      </c>
      <c r="AU512" s="245" t="s">
        <v>85</v>
      </c>
      <c r="AV512" s="14" t="s">
        <v>85</v>
      </c>
      <c r="AW512" s="14" t="s">
        <v>36</v>
      </c>
      <c r="AX512" s="14" t="s">
        <v>83</v>
      </c>
      <c r="AY512" s="245" t="s">
        <v>125</v>
      </c>
    </row>
    <row r="513" s="2" customFormat="1" ht="37.8" customHeight="1">
      <c r="A513" s="40"/>
      <c r="B513" s="41"/>
      <c r="C513" s="206" t="s">
        <v>715</v>
      </c>
      <c r="D513" s="206" t="s">
        <v>128</v>
      </c>
      <c r="E513" s="207" t="s">
        <v>498</v>
      </c>
      <c r="F513" s="208" t="s">
        <v>499</v>
      </c>
      <c r="G513" s="209" t="s">
        <v>285</v>
      </c>
      <c r="H513" s="210">
        <v>8.6400000000000006</v>
      </c>
      <c r="I513" s="211"/>
      <c r="J513" s="212">
        <f>ROUND(I513*H513,2)</f>
        <v>0</v>
      </c>
      <c r="K513" s="208" t="s">
        <v>132</v>
      </c>
      <c r="L513" s="46"/>
      <c r="M513" s="213" t="s">
        <v>19</v>
      </c>
      <c r="N513" s="214" t="s">
        <v>46</v>
      </c>
      <c r="O513" s="86"/>
      <c r="P513" s="215">
        <f>O513*H513</f>
        <v>0</v>
      </c>
      <c r="Q513" s="215">
        <v>0.00233</v>
      </c>
      <c r="R513" s="215">
        <f>Q513*H513</f>
        <v>0.020131200000000002</v>
      </c>
      <c r="S513" s="215">
        <v>0</v>
      </c>
      <c r="T513" s="216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17" t="s">
        <v>266</v>
      </c>
      <c r="AT513" s="217" t="s">
        <v>128</v>
      </c>
      <c r="AU513" s="217" t="s">
        <v>85</v>
      </c>
      <c r="AY513" s="19" t="s">
        <v>125</v>
      </c>
      <c r="BE513" s="218">
        <f>IF(N513="základní",J513,0)</f>
        <v>0</v>
      </c>
      <c r="BF513" s="218">
        <f>IF(N513="snížená",J513,0)</f>
        <v>0</v>
      </c>
      <c r="BG513" s="218">
        <f>IF(N513="zákl. přenesená",J513,0)</f>
        <v>0</v>
      </c>
      <c r="BH513" s="218">
        <f>IF(N513="sníž. přenesená",J513,0)</f>
        <v>0</v>
      </c>
      <c r="BI513" s="218">
        <f>IF(N513="nulová",J513,0)</f>
        <v>0</v>
      </c>
      <c r="BJ513" s="19" t="s">
        <v>83</v>
      </c>
      <c r="BK513" s="218">
        <f>ROUND(I513*H513,2)</f>
        <v>0</v>
      </c>
      <c r="BL513" s="19" t="s">
        <v>266</v>
      </c>
      <c r="BM513" s="217" t="s">
        <v>716</v>
      </c>
    </row>
    <row r="514" s="2" customFormat="1">
      <c r="A514" s="40"/>
      <c r="B514" s="41"/>
      <c r="C514" s="42"/>
      <c r="D514" s="219" t="s">
        <v>135</v>
      </c>
      <c r="E514" s="42"/>
      <c r="F514" s="220" t="s">
        <v>501</v>
      </c>
      <c r="G514" s="42"/>
      <c r="H514" s="42"/>
      <c r="I514" s="221"/>
      <c r="J514" s="42"/>
      <c r="K514" s="42"/>
      <c r="L514" s="46"/>
      <c r="M514" s="222"/>
      <c r="N514" s="223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135</v>
      </c>
      <c r="AU514" s="19" t="s">
        <v>85</v>
      </c>
    </row>
    <row r="515" s="13" customFormat="1">
      <c r="A515" s="13"/>
      <c r="B515" s="224"/>
      <c r="C515" s="225"/>
      <c r="D515" s="226" t="s">
        <v>137</v>
      </c>
      <c r="E515" s="227" t="s">
        <v>19</v>
      </c>
      <c r="F515" s="228" t="s">
        <v>138</v>
      </c>
      <c r="G515" s="225"/>
      <c r="H515" s="227" t="s">
        <v>19</v>
      </c>
      <c r="I515" s="229"/>
      <c r="J515" s="225"/>
      <c r="K515" s="225"/>
      <c r="L515" s="230"/>
      <c r="M515" s="231"/>
      <c r="N515" s="232"/>
      <c r="O515" s="232"/>
      <c r="P515" s="232"/>
      <c r="Q515" s="232"/>
      <c r="R515" s="232"/>
      <c r="S515" s="232"/>
      <c r="T515" s="23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4" t="s">
        <v>137</v>
      </c>
      <c r="AU515" s="234" t="s">
        <v>85</v>
      </c>
      <c r="AV515" s="13" t="s">
        <v>83</v>
      </c>
      <c r="AW515" s="13" t="s">
        <v>36</v>
      </c>
      <c r="AX515" s="13" t="s">
        <v>75</v>
      </c>
      <c r="AY515" s="234" t="s">
        <v>125</v>
      </c>
    </row>
    <row r="516" s="13" customFormat="1">
      <c r="A516" s="13"/>
      <c r="B516" s="224"/>
      <c r="C516" s="225"/>
      <c r="D516" s="226" t="s">
        <v>137</v>
      </c>
      <c r="E516" s="227" t="s">
        <v>19</v>
      </c>
      <c r="F516" s="228" t="s">
        <v>495</v>
      </c>
      <c r="G516" s="225"/>
      <c r="H516" s="227" t="s">
        <v>19</v>
      </c>
      <c r="I516" s="229"/>
      <c r="J516" s="225"/>
      <c r="K516" s="225"/>
      <c r="L516" s="230"/>
      <c r="M516" s="231"/>
      <c r="N516" s="232"/>
      <c r="O516" s="232"/>
      <c r="P516" s="232"/>
      <c r="Q516" s="232"/>
      <c r="R516" s="232"/>
      <c r="S516" s="232"/>
      <c r="T516" s="23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4" t="s">
        <v>137</v>
      </c>
      <c r="AU516" s="234" t="s">
        <v>85</v>
      </c>
      <c r="AV516" s="13" t="s">
        <v>83</v>
      </c>
      <c r="AW516" s="13" t="s">
        <v>36</v>
      </c>
      <c r="AX516" s="13" t="s">
        <v>75</v>
      </c>
      <c r="AY516" s="234" t="s">
        <v>125</v>
      </c>
    </row>
    <row r="517" s="14" customFormat="1">
      <c r="A517" s="14"/>
      <c r="B517" s="235"/>
      <c r="C517" s="236"/>
      <c r="D517" s="226" t="s">
        <v>137</v>
      </c>
      <c r="E517" s="237" t="s">
        <v>19</v>
      </c>
      <c r="F517" s="238" t="s">
        <v>496</v>
      </c>
      <c r="G517" s="236"/>
      <c r="H517" s="239">
        <v>8.6400000000000006</v>
      </c>
      <c r="I517" s="240"/>
      <c r="J517" s="236"/>
      <c r="K517" s="236"/>
      <c r="L517" s="241"/>
      <c r="M517" s="242"/>
      <c r="N517" s="243"/>
      <c r="O517" s="243"/>
      <c r="P517" s="243"/>
      <c r="Q517" s="243"/>
      <c r="R517" s="243"/>
      <c r="S517" s="243"/>
      <c r="T517" s="24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5" t="s">
        <v>137</v>
      </c>
      <c r="AU517" s="245" t="s">
        <v>85</v>
      </c>
      <c r="AV517" s="14" t="s">
        <v>85</v>
      </c>
      <c r="AW517" s="14" t="s">
        <v>36</v>
      </c>
      <c r="AX517" s="14" t="s">
        <v>83</v>
      </c>
      <c r="AY517" s="245" t="s">
        <v>125</v>
      </c>
    </row>
    <row r="518" s="2" customFormat="1" ht="55.5" customHeight="1">
      <c r="A518" s="40"/>
      <c r="B518" s="41"/>
      <c r="C518" s="206" t="s">
        <v>717</v>
      </c>
      <c r="D518" s="206" t="s">
        <v>128</v>
      </c>
      <c r="E518" s="207" t="s">
        <v>503</v>
      </c>
      <c r="F518" s="208" t="s">
        <v>504</v>
      </c>
      <c r="G518" s="209" t="s">
        <v>450</v>
      </c>
      <c r="H518" s="210">
        <v>0.186</v>
      </c>
      <c r="I518" s="211"/>
      <c r="J518" s="212">
        <f>ROUND(I518*H518,2)</f>
        <v>0</v>
      </c>
      <c r="K518" s="208" t="s">
        <v>132</v>
      </c>
      <c r="L518" s="46"/>
      <c r="M518" s="213" t="s">
        <v>19</v>
      </c>
      <c r="N518" s="214" t="s">
        <v>46</v>
      </c>
      <c r="O518" s="86"/>
      <c r="P518" s="215">
        <f>O518*H518</f>
        <v>0</v>
      </c>
      <c r="Q518" s="215">
        <v>0</v>
      </c>
      <c r="R518" s="215">
        <f>Q518*H518</f>
        <v>0</v>
      </c>
      <c r="S518" s="215">
        <v>0</v>
      </c>
      <c r="T518" s="216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17" t="s">
        <v>266</v>
      </c>
      <c r="AT518" s="217" t="s">
        <v>128</v>
      </c>
      <c r="AU518" s="217" t="s">
        <v>85</v>
      </c>
      <c r="AY518" s="19" t="s">
        <v>125</v>
      </c>
      <c r="BE518" s="218">
        <f>IF(N518="základní",J518,0)</f>
        <v>0</v>
      </c>
      <c r="BF518" s="218">
        <f>IF(N518="snížená",J518,0)</f>
        <v>0</v>
      </c>
      <c r="BG518" s="218">
        <f>IF(N518="zákl. přenesená",J518,0)</f>
        <v>0</v>
      </c>
      <c r="BH518" s="218">
        <f>IF(N518="sníž. přenesená",J518,0)</f>
        <v>0</v>
      </c>
      <c r="BI518" s="218">
        <f>IF(N518="nulová",J518,0)</f>
        <v>0</v>
      </c>
      <c r="BJ518" s="19" t="s">
        <v>83</v>
      </c>
      <c r="BK518" s="218">
        <f>ROUND(I518*H518,2)</f>
        <v>0</v>
      </c>
      <c r="BL518" s="19" t="s">
        <v>266</v>
      </c>
      <c r="BM518" s="217" t="s">
        <v>718</v>
      </c>
    </row>
    <row r="519" s="2" customFormat="1">
      <c r="A519" s="40"/>
      <c r="B519" s="41"/>
      <c r="C519" s="42"/>
      <c r="D519" s="219" t="s">
        <v>135</v>
      </c>
      <c r="E519" s="42"/>
      <c r="F519" s="220" t="s">
        <v>506</v>
      </c>
      <c r="G519" s="42"/>
      <c r="H519" s="42"/>
      <c r="I519" s="221"/>
      <c r="J519" s="42"/>
      <c r="K519" s="42"/>
      <c r="L519" s="46"/>
      <c r="M519" s="222"/>
      <c r="N519" s="223"/>
      <c r="O519" s="86"/>
      <c r="P519" s="86"/>
      <c r="Q519" s="86"/>
      <c r="R519" s="86"/>
      <c r="S519" s="86"/>
      <c r="T519" s="87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135</v>
      </c>
      <c r="AU519" s="19" t="s">
        <v>85</v>
      </c>
    </row>
    <row r="520" s="12" customFormat="1" ht="22.8" customHeight="1">
      <c r="A520" s="12"/>
      <c r="B520" s="190"/>
      <c r="C520" s="191"/>
      <c r="D520" s="192" t="s">
        <v>74</v>
      </c>
      <c r="E520" s="204" t="s">
        <v>507</v>
      </c>
      <c r="F520" s="204" t="s">
        <v>508</v>
      </c>
      <c r="G520" s="191"/>
      <c r="H520" s="191"/>
      <c r="I520" s="194"/>
      <c r="J520" s="205">
        <f>BK520</f>
        <v>0</v>
      </c>
      <c r="K520" s="191"/>
      <c r="L520" s="196"/>
      <c r="M520" s="197"/>
      <c r="N520" s="198"/>
      <c r="O520" s="198"/>
      <c r="P520" s="199">
        <f>SUM(P521:P534)</f>
        <v>0</v>
      </c>
      <c r="Q520" s="198"/>
      <c r="R520" s="199">
        <f>SUM(R521:R534)</f>
        <v>0.014083200000000001</v>
      </c>
      <c r="S520" s="198"/>
      <c r="T520" s="200">
        <f>SUM(T521:T534)</f>
        <v>0.01755</v>
      </c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R520" s="201" t="s">
        <v>85</v>
      </c>
      <c r="AT520" s="202" t="s">
        <v>74</v>
      </c>
      <c r="AU520" s="202" t="s">
        <v>83</v>
      </c>
      <c r="AY520" s="201" t="s">
        <v>125</v>
      </c>
      <c r="BK520" s="203">
        <f>SUM(BK521:BK534)</f>
        <v>0</v>
      </c>
    </row>
    <row r="521" s="2" customFormat="1" ht="24.15" customHeight="1">
      <c r="A521" s="40"/>
      <c r="B521" s="41"/>
      <c r="C521" s="206" t="s">
        <v>719</v>
      </c>
      <c r="D521" s="206" t="s">
        <v>128</v>
      </c>
      <c r="E521" s="207" t="s">
        <v>510</v>
      </c>
      <c r="F521" s="208" t="s">
        <v>511</v>
      </c>
      <c r="G521" s="209" t="s">
        <v>285</v>
      </c>
      <c r="H521" s="210">
        <v>5.4000000000000004</v>
      </c>
      <c r="I521" s="211"/>
      <c r="J521" s="212">
        <f>ROUND(I521*H521,2)</f>
        <v>0</v>
      </c>
      <c r="K521" s="208" t="s">
        <v>132</v>
      </c>
      <c r="L521" s="46"/>
      <c r="M521" s="213" t="s">
        <v>19</v>
      </c>
      <c r="N521" s="214" t="s">
        <v>46</v>
      </c>
      <c r="O521" s="86"/>
      <c r="P521" s="215">
        <f>O521*H521</f>
        <v>0</v>
      </c>
      <c r="Q521" s="215">
        <v>0</v>
      </c>
      <c r="R521" s="215">
        <f>Q521*H521</f>
        <v>0</v>
      </c>
      <c r="S521" s="215">
        <v>0.0032499999999999999</v>
      </c>
      <c r="T521" s="216">
        <f>S521*H521</f>
        <v>0.01755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17" t="s">
        <v>266</v>
      </c>
      <c r="AT521" s="217" t="s">
        <v>128</v>
      </c>
      <c r="AU521" s="217" t="s">
        <v>85</v>
      </c>
      <c r="AY521" s="19" t="s">
        <v>125</v>
      </c>
      <c r="BE521" s="218">
        <f>IF(N521="základní",J521,0)</f>
        <v>0</v>
      </c>
      <c r="BF521" s="218">
        <f>IF(N521="snížená",J521,0)</f>
        <v>0</v>
      </c>
      <c r="BG521" s="218">
        <f>IF(N521="zákl. přenesená",J521,0)</f>
        <v>0</v>
      </c>
      <c r="BH521" s="218">
        <f>IF(N521="sníž. přenesená",J521,0)</f>
        <v>0</v>
      </c>
      <c r="BI521" s="218">
        <f>IF(N521="nulová",J521,0)</f>
        <v>0</v>
      </c>
      <c r="BJ521" s="19" t="s">
        <v>83</v>
      </c>
      <c r="BK521" s="218">
        <f>ROUND(I521*H521,2)</f>
        <v>0</v>
      </c>
      <c r="BL521" s="19" t="s">
        <v>266</v>
      </c>
      <c r="BM521" s="217" t="s">
        <v>720</v>
      </c>
    </row>
    <row r="522" s="2" customFormat="1">
      <c r="A522" s="40"/>
      <c r="B522" s="41"/>
      <c r="C522" s="42"/>
      <c r="D522" s="219" t="s">
        <v>135</v>
      </c>
      <c r="E522" s="42"/>
      <c r="F522" s="220" t="s">
        <v>513</v>
      </c>
      <c r="G522" s="42"/>
      <c r="H522" s="42"/>
      <c r="I522" s="221"/>
      <c r="J522" s="42"/>
      <c r="K522" s="42"/>
      <c r="L522" s="46"/>
      <c r="M522" s="222"/>
      <c r="N522" s="223"/>
      <c r="O522" s="86"/>
      <c r="P522" s="86"/>
      <c r="Q522" s="86"/>
      <c r="R522" s="86"/>
      <c r="S522" s="86"/>
      <c r="T522" s="87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135</v>
      </c>
      <c r="AU522" s="19" t="s">
        <v>85</v>
      </c>
    </row>
    <row r="523" s="13" customFormat="1">
      <c r="A523" s="13"/>
      <c r="B523" s="224"/>
      <c r="C523" s="225"/>
      <c r="D523" s="226" t="s">
        <v>137</v>
      </c>
      <c r="E523" s="227" t="s">
        <v>19</v>
      </c>
      <c r="F523" s="228" t="s">
        <v>138</v>
      </c>
      <c r="G523" s="225"/>
      <c r="H523" s="227" t="s">
        <v>19</v>
      </c>
      <c r="I523" s="229"/>
      <c r="J523" s="225"/>
      <c r="K523" s="225"/>
      <c r="L523" s="230"/>
      <c r="M523" s="231"/>
      <c r="N523" s="232"/>
      <c r="O523" s="232"/>
      <c r="P523" s="232"/>
      <c r="Q523" s="232"/>
      <c r="R523" s="232"/>
      <c r="S523" s="232"/>
      <c r="T523" s="23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4" t="s">
        <v>137</v>
      </c>
      <c r="AU523" s="234" t="s">
        <v>85</v>
      </c>
      <c r="AV523" s="13" t="s">
        <v>83</v>
      </c>
      <c r="AW523" s="13" t="s">
        <v>36</v>
      </c>
      <c r="AX523" s="13" t="s">
        <v>75</v>
      </c>
      <c r="AY523" s="234" t="s">
        <v>125</v>
      </c>
    </row>
    <row r="524" s="13" customFormat="1">
      <c r="A524" s="13"/>
      <c r="B524" s="224"/>
      <c r="C524" s="225"/>
      <c r="D524" s="226" t="s">
        <v>137</v>
      </c>
      <c r="E524" s="227" t="s">
        <v>19</v>
      </c>
      <c r="F524" s="228" t="s">
        <v>514</v>
      </c>
      <c r="G524" s="225"/>
      <c r="H524" s="227" t="s">
        <v>19</v>
      </c>
      <c r="I524" s="229"/>
      <c r="J524" s="225"/>
      <c r="K524" s="225"/>
      <c r="L524" s="230"/>
      <c r="M524" s="231"/>
      <c r="N524" s="232"/>
      <c r="O524" s="232"/>
      <c r="P524" s="232"/>
      <c r="Q524" s="232"/>
      <c r="R524" s="232"/>
      <c r="S524" s="232"/>
      <c r="T524" s="23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4" t="s">
        <v>137</v>
      </c>
      <c r="AU524" s="234" t="s">
        <v>85</v>
      </c>
      <c r="AV524" s="13" t="s">
        <v>83</v>
      </c>
      <c r="AW524" s="13" t="s">
        <v>36</v>
      </c>
      <c r="AX524" s="13" t="s">
        <v>75</v>
      </c>
      <c r="AY524" s="234" t="s">
        <v>125</v>
      </c>
    </row>
    <row r="525" s="14" customFormat="1">
      <c r="A525" s="14"/>
      <c r="B525" s="235"/>
      <c r="C525" s="236"/>
      <c r="D525" s="226" t="s">
        <v>137</v>
      </c>
      <c r="E525" s="237" t="s">
        <v>19</v>
      </c>
      <c r="F525" s="238" t="s">
        <v>515</v>
      </c>
      <c r="G525" s="236"/>
      <c r="H525" s="239">
        <v>5.4000000000000004</v>
      </c>
      <c r="I525" s="240"/>
      <c r="J525" s="236"/>
      <c r="K525" s="236"/>
      <c r="L525" s="241"/>
      <c r="M525" s="242"/>
      <c r="N525" s="243"/>
      <c r="O525" s="243"/>
      <c r="P525" s="243"/>
      <c r="Q525" s="243"/>
      <c r="R525" s="243"/>
      <c r="S525" s="243"/>
      <c r="T525" s="24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5" t="s">
        <v>137</v>
      </c>
      <c r="AU525" s="245" t="s">
        <v>85</v>
      </c>
      <c r="AV525" s="14" t="s">
        <v>85</v>
      </c>
      <c r="AW525" s="14" t="s">
        <v>36</v>
      </c>
      <c r="AX525" s="14" t="s">
        <v>83</v>
      </c>
      <c r="AY525" s="245" t="s">
        <v>125</v>
      </c>
    </row>
    <row r="526" s="2" customFormat="1" ht="37.8" customHeight="1">
      <c r="A526" s="40"/>
      <c r="B526" s="41"/>
      <c r="C526" s="206" t="s">
        <v>721</v>
      </c>
      <c r="D526" s="206" t="s">
        <v>128</v>
      </c>
      <c r="E526" s="207" t="s">
        <v>517</v>
      </c>
      <c r="F526" s="208" t="s">
        <v>518</v>
      </c>
      <c r="G526" s="209" t="s">
        <v>285</v>
      </c>
      <c r="H526" s="210">
        <v>5.4000000000000004</v>
      </c>
      <c r="I526" s="211"/>
      <c r="J526" s="212">
        <f>ROUND(I526*H526,2)</f>
        <v>0</v>
      </c>
      <c r="K526" s="208" t="s">
        <v>132</v>
      </c>
      <c r="L526" s="46"/>
      <c r="M526" s="213" t="s">
        <v>19</v>
      </c>
      <c r="N526" s="214" t="s">
        <v>46</v>
      </c>
      <c r="O526" s="86"/>
      <c r="P526" s="215">
        <f>O526*H526</f>
        <v>0</v>
      </c>
      <c r="Q526" s="215">
        <v>0.00042999999999999999</v>
      </c>
      <c r="R526" s="215">
        <f>Q526*H526</f>
        <v>0.0023220000000000003</v>
      </c>
      <c r="S526" s="215">
        <v>0</v>
      </c>
      <c r="T526" s="216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17" t="s">
        <v>266</v>
      </c>
      <c r="AT526" s="217" t="s">
        <v>128</v>
      </c>
      <c r="AU526" s="217" t="s">
        <v>85</v>
      </c>
      <c r="AY526" s="19" t="s">
        <v>125</v>
      </c>
      <c r="BE526" s="218">
        <f>IF(N526="základní",J526,0)</f>
        <v>0</v>
      </c>
      <c r="BF526" s="218">
        <f>IF(N526="snížená",J526,0)</f>
        <v>0</v>
      </c>
      <c r="BG526" s="218">
        <f>IF(N526="zákl. přenesená",J526,0)</f>
        <v>0</v>
      </c>
      <c r="BH526" s="218">
        <f>IF(N526="sníž. přenesená",J526,0)</f>
        <v>0</v>
      </c>
      <c r="BI526" s="218">
        <f>IF(N526="nulová",J526,0)</f>
        <v>0</v>
      </c>
      <c r="BJ526" s="19" t="s">
        <v>83</v>
      </c>
      <c r="BK526" s="218">
        <f>ROUND(I526*H526,2)</f>
        <v>0</v>
      </c>
      <c r="BL526" s="19" t="s">
        <v>266</v>
      </c>
      <c r="BM526" s="217" t="s">
        <v>722</v>
      </c>
    </row>
    <row r="527" s="2" customFormat="1">
      <c r="A527" s="40"/>
      <c r="B527" s="41"/>
      <c r="C527" s="42"/>
      <c r="D527" s="219" t="s">
        <v>135</v>
      </c>
      <c r="E527" s="42"/>
      <c r="F527" s="220" t="s">
        <v>520</v>
      </c>
      <c r="G527" s="42"/>
      <c r="H527" s="42"/>
      <c r="I527" s="221"/>
      <c r="J527" s="42"/>
      <c r="K527" s="42"/>
      <c r="L527" s="46"/>
      <c r="M527" s="222"/>
      <c r="N527" s="223"/>
      <c r="O527" s="86"/>
      <c r="P527" s="86"/>
      <c r="Q527" s="86"/>
      <c r="R527" s="86"/>
      <c r="S527" s="86"/>
      <c r="T527" s="87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135</v>
      </c>
      <c r="AU527" s="19" t="s">
        <v>85</v>
      </c>
    </row>
    <row r="528" s="13" customFormat="1">
      <c r="A528" s="13"/>
      <c r="B528" s="224"/>
      <c r="C528" s="225"/>
      <c r="D528" s="226" t="s">
        <v>137</v>
      </c>
      <c r="E528" s="227" t="s">
        <v>19</v>
      </c>
      <c r="F528" s="228" t="s">
        <v>138</v>
      </c>
      <c r="G528" s="225"/>
      <c r="H528" s="227" t="s">
        <v>19</v>
      </c>
      <c r="I528" s="229"/>
      <c r="J528" s="225"/>
      <c r="K528" s="225"/>
      <c r="L528" s="230"/>
      <c r="M528" s="231"/>
      <c r="N528" s="232"/>
      <c r="O528" s="232"/>
      <c r="P528" s="232"/>
      <c r="Q528" s="232"/>
      <c r="R528" s="232"/>
      <c r="S528" s="232"/>
      <c r="T528" s="23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4" t="s">
        <v>137</v>
      </c>
      <c r="AU528" s="234" t="s">
        <v>85</v>
      </c>
      <c r="AV528" s="13" t="s">
        <v>83</v>
      </c>
      <c r="AW528" s="13" t="s">
        <v>36</v>
      </c>
      <c r="AX528" s="13" t="s">
        <v>75</v>
      </c>
      <c r="AY528" s="234" t="s">
        <v>125</v>
      </c>
    </row>
    <row r="529" s="13" customFormat="1">
      <c r="A529" s="13"/>
      <c r="B529" s="224"/>
      <c r="C529" s="225"/>
      <c r="D529" s="226" t="s">
        <v>137</v>
      </c>
      <c r="E529" s="227" t="s">
        <v>19</v>
      </c>
      <c r="F529" s="228" t="s">
        <v>514</v>
      </c>
      <c r="G529" s="225"/>
      <c r="H529" s="227" t="s">
        <v>19</v>
      </c>
      <c r="I529" s="229"/>
      <c r="J529" s="225"/>
      <c r="K529" s="225"/>
      <c r="L529" s="230"/>
      <c r="M529" s="231"/>
      <c r="N529" s="232"/>
      <c r="O529" s="232"/>
      <c r="P529" s="232"/>
      <c r="Q529" s="232"/>
      <c r="R529" s="232"/>
      <c r="S529" s="232"/>
      <c r="T529" s="23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4" t="s">
        <v>137</v>
      </c>
      <c r="AU529" s="234" t="s">
        <v>85</v>
      </c>
      <c r="AV529" s="13" t="s">
        <v>83</v>
      </c>
      <c r="AW529" s="13" t="s">
        <v>36</v>
      </c>
      <c r="AX529" s="13" t="s">
        <v>75</v>
      </c>
      <c r="AY529" s="234" t="s">
        <v>125</v>
      </c>
    </row>
    <row r="530" s="14" customFormat="1">
      <c r="A530" s="14"/>
      <c r="B530" s="235"/>
      <c r="C530" s="236"/>
      <c r="D530" s="226" t="s">
        <v>137</v>
      </c>
      <c r="E530" s="237" t="s">
        <v>19</v>
      </c>
      <c r="F530" s="238" t="s">
        <v>515</v>
      </c>
      <c r="G530" s="236"/>
      <c r="H530" s="239">
        <v>5.4000000000000004</v>
      </c>
      <c r="I530" s="240"/>
      <c r="J530" s="236"/>
      <c r="K530" s="236"/>
      <c r="L530" s="241"/>
      <c r="M530" s="242"/>
      <c r="N530" s="243"/>
      <c r="O530" s="243"/>
      <c r="P530" s="243"/>
      <c r="Q530" s="243"/>
      <c r="R530" s="243"/>
      <c r="S530" s="243"/>
      <c r="T530" s="24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5" t="s">
        <v>137</v>
      </c>
      <c r="AU530" s="245" t="s">
        <v>85</v>
      </c>
      <c r="AV530" s="14" t="s">
        <v>85</v>
      </c>
      <c r="AW530" s="14" t="s">
        <v>36</v>
      </c>
      <c r="AX530" s="14" t="s">
        <v>83</v>
      </c>
      <c r="AY530" s="245" t="s">
        <v>125</v>
      </c>
    </row>
    <row r="531" s="2" customFormat="1" ht="24.15" customHeight="1">
      <c r="A531" s="40"/>
      <c r="B531" s="41"/>
      <c r="C531" s="257" t="s">
        <v>723</v>
      </c>
      <c r="D531" s="257" t="s">
        <v>200</v>
      </c>
      <c r="E531" s="258" t="s">
        <v>522</v>
      </c>
      <c r="F531" s="259" t="s">
        <v>523</v>
      </c>
      <c r="G531" s="260" t="s">
        <v>285</v>
      </c>
      <c r="H531" s="261">
        <v>5.9400000000000004</v>
      </c>
      <c r="I531" s="262"/>
      <c r="J531" s="263">
        <f>ROUND(I531*H531,2)</f>
        <v>0</v>
      </c>
      <c r="K531" s="259" t="s">
        <v>132</v>
      </c>
      <c r="L531" s="264"/>
      <c r="M531" s="265" t="s">
        <v>19</v>
      </c>
      <c r="N531" s="266" t="s">
        <v>46</v>
      </c>
      <c r="O531" s="86"/>
      <c r="P531" s="215">
        <f>O531*H531</f>
        <v>0</v>
      </c>
      <c r="Q531" s="215">
        <v>0.00198</v>
      </c>
      <c r="R531" s="215">
        <f>Q531*H531</f>
        <v>0.011761200000000001</v>
      </c>
      <c r="S531" s="215">
        <v>0</v>
      </c>
      <c r="T531" s="216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17" t="s">
        <v>385</v>
      </c>
      <c r="AT531" s="217" t="s">
        <v>200</v>
      </c>
      <c r="AU531" s="217" t="s">
        <v>85</v>
      </c>
      <c r="AY531" s="19" t="s">
        <v>125</v>
      </c>
      <c r="BE531" s="218">
        <f>IF(N531="základní",J531,0)</f>
        <v>0</v>
      </c>
      <c r="BF531" s="218">
        <f>IF(N531="snížená",J531,0)</f>
        <v>0</v>
      </c>
      <c r="BG531" s="218">
        <f>IF(N531="zákl. přenesená",J531,0)</f>
        <v>0</v>
      </c>
      <c r="BH531" s="218">
        <f>IF(N531="sníž. přenesená",J531,0)</f>
        <v>0</v>
      </c>
      <c r="BI531" s="218">
        <f>IF(N531="nulová",J531,0)</f>
        <v>0</v>
      </c>
      <c r="BJ531" s="19" t="s">
        <v>83</v>
      </c>
      <c r="BK531" s="218">
        <f>ROUND(I531*H531,2)</f>
        <v>0</v>
      </c>
      <c r="BL531" s="19" t="s">
        <v>266</v>
      </c>
      <c r="BM531" s="217" t="s">
        <v>724</v>
      </c>
    </row>
    <row r="532" s="14" customFormat="1">
      <c r="A532" s="14"/>
      <c r="B532" s="235"/>
      <c r="C532" s="236"/>
      <c r="D532" s="226" t="s">
        <v>137</v>
      </c>
      <c r="E532" s="236"/>
      <c r="F532" s="238" t="s">
        <v>525</v>
      </c>
      <c r="G532" s="236"/>
      <c r="H532" s="239">
        <v>5.9400000000000004</v>
      </c>
      <c r="I532" s="240"/>
      <c r="J532" s="236"/>
      <c r="K532" s="236"/>
      <c r="L532" s="241"/>
      <c r="M532" s="242"/>
      <c r="N532" s="243"/>
      <c r="O532" s="243"/>
      <c r="P532" s="243"/>
      <c r="Q532" s="243"/>
      <c r="R532" s="243"/>
      <c r="S532" s="243"/>
      <c r="T532" s="24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5" t="s">
        <v>137</v>
      </c>
      <c r="AU532" s="245" t="s">
        <v>85</v>
      </c>
      <c r="AV532" s="14" t="s">
        <v>85</v>
      </c>
      <c r="AW532" s="14" t="s">
        <v>4</v>
      </c>
      <c r="AX532" s="14" t="s">
        <v>83</v>
      </c>
      <c r="AY532" s="245" t="s">
        <v>125</v>
      </c>
    </row>
    <row r="533" s="2" customFormat="1" ht="55.5" customHeight="1">
      <c r="A533" s="40"/>
      <c r="B533" s="41"/>
      <c r="C533" s="206" t="s">
        <v>725</v>
      </c>
      <c r="D533" s="206" t="s">
        <v>128</v>
      </c>
      <c r="E533" s="207" t="s">
        <v>527</v>
      </c>
      <c r="F533" s="208" t="s">
        <v>528</v>
      </c>
      <c r="G533" s="209" t="s">
        <v>450</v>
      </c>
      <c r="H533" s="210">
        <v>0.014</v>
      </c>
      <c r="I533" s="211"/>
      <c r="J533" s="212">
        <f>ROUND(I533*H533,2)</f>
        <v>0</v>
      </c>
      <c r="K533" s="208" t="s">
        <v>132</v>
      </c>
      <c r="L533" s="46"/>
      <c r="M533" s="213" t="s">
        <v>19</v>
      </c>
      <c r="N533" s="214" t="s">
        <v>46</v>
      </c>
      <c r="O533" s="86"/>
      <c r="P533" s="215">
        <f>O533*H533</f>
        <v>0</v>
      </c>
      <c r="Q533" s="215">
        <v>0</v>
      </c>
      <c r="R533" s="215">
        <f>Q533*H533</f>
        <v>0</v>
      </c>
      <c r="S533" s="215">
        <v>0</v>
      </c>
      <c r="T533" s="216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17" t="s">
        <v>266</v>
      </c>
      <c r="AT533" s="217" t="s">
        <v>128</v>
      </c>
      <c r="AU533" s="217" t="s">
        <v>85</v>
      </c>
      <c r="AY533" s="19" t="s">
        <v>125</v>
      </c>
      <c r="BE533" s="218">
        <f>IF(N533="základní",J533,0)</f>
        <v>0</v>
      </c>
      <c r="BF533" s="218">
        <f>IF(N533="snížená",J533,0)</f>
        <v>0</v>
      </c>
      <c r="BG533" s="218">
        <f>IF(N533="zákl. přenesená",J533,0)</f>
        <v>0</v>
      </c>
      <c r="BH533" s="218">
        <f>IF(N533="sníž. přenesená",J533,0)</f>
        <v>0</v>
      </c>
      <c r="BI533" s="218">
        <f>IF(N533="nulová",J533,0)</f>
        <v>0</v>
      </c>
      <c r="BJ533" s="19" t="s">
        <v>83</v>
      </c>
      <c r="BK533" s="218">
        <f>ROUND(I533*H533,2)</f>
        <v>0</v>
      </c>
      <c r="BL533" s="19" t="s">
        <v>266</v>
      </c>
      <c r="BM533" s="217" t="s">
        <v>726</v>
      </c>
    </row>
    <row r="534" s="2" customFormat="1">
      <c r="A534" s="40"/>
      <c r="B534" s="41"/>
      <c r="C534" s="42"/>
      <c r="D534" s="219" t="s">
        <v>135</v>
      </c>
      <c r="E534" s="42"/>
      <c r="F534" s="220" t="s">
        <v>530</v>
      </c>
      <c r="G534" s="42"/>
      <c r="H534" s="42"/>
      <c r="I534" s="221"/>
      <c r="J534" s="42"/>
      <c r="K534" s="42"/>
      <c r="L534" s="46"/>
      <c r="M534" s="222"/>
      <c r="N534" s="223"/>
      <c r="O534" s="86"/>
      <c r="P534" s="86"/>
      <c r="Q534" s="86"/>
      <c r="R534" s="86"/>
      <c r="S534" s="86"/>
      <c r="T534" s="87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135</v>
      </c>
      <c r="AU534" s="19" t="s">
        <v>85</v>
      </c>
    </row>
    <row r="535" s="12" customFormat="1" ht="22.8" customHeight="1">
      <c r="A535" s="12"/>
      <c r="B535" s="190"/>
      <c r="C535" s="191"/>
      <c r="D535" s="192" t="s">
        <v>74</v>
      </c>
      <c r="E535" s="204" t="s">
        <v>531</v>
      </c>
      <c r="F535" s="204" t="s">
        <v>532</v>
      </c>
      <c r="G535" s="191"/>
      <c r="H535" s="191"/>
      <c r="I535" s="194"/>
      <c r="J535" s="205">
        <f>BK535</f>
        <v>0</v>
      </c>
      <c r="K535" s="191"/>
      <c r="L535" s="196"/>
      <c r="M535" s="197"/>
      <c r="N535" s="198"/>
      <c r="O535" s="198"/>
      <c r="P535" s="199">
        <f>SUM(P536:P559)</f>
        <v>0</v>
      </c>
      <c r="Q535" s="198"/>
      <c r="R535" s="199">
        <f>SUM(R536:R559)</f>
        <v>0</v>
      </c>
      <c r="S535" s="198"/>
      <c r="T535" s="200">
        <f>SUM(T536:T559)</f>
        <v>0</v>
      </c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R535" s="201" t="s">
        <v>85</v>
      </c>
      <c r="AT535" s="202" t="s">
        <v>74</v>
      </c>
      <c r="AU535" s="202" t="s">
        <v>83</v>
      </c>
      <c r="AY535" s="201" t="s">
        <v>125</v>
      </c>
      <c r="BK535" s="203">
        <f>SUM(BK536:BK559)</f>
        <v>0</v>
      </c>
    </row>
    <row r="536" s="2" customFormat="1" ht="24.15" customHeight="1">
      <c r="A536" s="40"/>
      <c r="B536" s="41"/>
      <c r="C536" s="206" t="s">
        <v>727</v>
      </c>
      <c r="D536" s="206" t="s">
        <v>128</v>
      </c>
      <c r="E536" s="207" t="s">
        <v>534</v>
      </c>
      <c r="F536" s="208" t="s">
        <v>535</v>
      </c>
      <c r="G536" s="209" t="s">
        <v>285</v>
      </c>
      <c r="H536" s="210">
        <v>306.39999999999998</v>
      </c>
      <c r="I536" s="211"/>
      <c r="J536" s="212">
        <f>ROUND(I536*H536,2)</f>
        <v>0</v>
      </c>
      <c r="K536" s="208" t="s">
        <v>19</v>
      </c>
      <c r="L536" s="46"/>
      <c r="M536" s="213" t="s">
        <v>19</v>
      </c>
      <c r="N536" s="214" t="s">
        <v>46</v>
      </c>
      <c r="O536" s="86"/>
      <c r="P536" s="215">
        <f>O536*H536</f>
        <v>0</v>
      </c>
      <c r="Q536" s="215">
        <v>0</v>
      </c>
      <c r="R536" s="215">
        <f>Q536*H536</f>
        <v>0</v>
      </c>
      <c r="S536" s="215">
        <v>0</v>
      </c>
      <c r="T536" s="216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17" t="s">
        <v>266</v>
      </c>
      <c r="AT536" s="217" t="s">
        <v>128</v>
      </c>
      <c r="AU536" s="217" t="s">
        <v>85</v>
      </c>
      <c r="AY536" s="19" t="s">
        <v>125</v>
      </c>
      <c r="BE536" s="218">
        <f>IF(N536="základní",J536,0)</f>
        <v>0</v>
      </c>
      <c r="BF536" s="218">
        <f>IF(N536="snížená",J536,0)</f>
        <v>0</v>
      </c>
      <c r="BG536" s="218">
        <f>IF(N536="zákl. přenesená",J536,0)</f>
        <v>0</v>
      </c>
      <c r="BH536" s="218">
        <f>IF(N536="sníž. přenesená",J536,0)</f>
        <v>0</v>
      </c>
      <c r="BI536" s="218">
        <f>IF(N536="nulová",J536,0)</f>
        <v>0</v>
      </c>
      <c r="BJ536" s="19" t="s">
        <v>83</v>
      </c>
      <c r="BK536" s="218">
        <f>ROUND(I536*H536,2)</f>
        <v>0</v>
      </c>
      <c r="BL536" s="19" t="s">
        <v>266</v>
      </c>
      <c r="BM536" s="217" t="s">
        <v>728</v>
      </c>
    </row>
    <row r="537" s="13" customFormat="1">
      <c r="A537" s="13"/>
      <c r="B537" s="224"/>
      <c r="C537" s="225"/>
      <c r="D537" s="226" t="s">
        <v>137</v>
      </c>
      <c r="E537" s="227" t="s">
        <v>19</v>
      </c>
      <c r="F537" s="228" t="s">
        <v>138</v>
      </c>
      <c r="G537" s="225"/>
      <c r="H537" s="227" t="s">
        <v>19</v>
      </c>
      <c r="I537" s="229"/>
      <c r="J537" s="225"/>
      <c r="K537" s="225"/>
      <c r="L537" s="230"/>
      <c r="M537" s="231"/>
      <c r="N537" s="232"/>
      <c r="O537" s="232"/>
      <c r="P537" s="232"/>
      <c r="Q537" s="232"/>
      <c r="R537" s="232"/>
      <c r="S537" s="232"/>
      <c r="T537" s="23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4" t="s">
        <v>137</v>
      </c>
      <c r="AU537" s="234" t="s">
        <v>85</v>
      </c>
      <c r="AV537" s="13" t="s">
        <v>83</v>
      </c>
      <c r="AW537" s="13" t="s">
        <v>36</v>
      </c>
      <c r="AX537" s="13" t="s">
        <v>75</v>
      </c>
      <c r="AY537" s="234" t="s">
        <v>125</v>
      </c>
    </row>
    <row r="538" s="14" customFormat="1">
      <c r="A538" s="14"/>
      <c r="B538" s="235"/>
      <c r="C538" s="236"/>
      <c r="D538" s="226" t="s">
        <v>137</v>
      </c>
      <c r="E538" s="237" t="s">
        <v>19</v>
      </c>
      <c r="F538" s="238" t="s">
        <v>537</v>
      </c>
      <c r="G538" s="236"/>
      <c r="H538" s="239">
        <v>138.59999999999999</v>
      </c>
      <c r="I538" s="240"/>
      <c r="J538" s="236"/>
      <c r="K538" s="236"/>
      <c r="L538" s="241"/>
      <c r="M538" s="242"/>
      <c r="N538" s="243"/>
      <c r="O538" s="243"/>
      <c r="P538" s="243"/>
      <c r="Q538" s="243"/>
      <c r="R538" s="243"/>
      <c r="S538" s="243"/>
      <c r="T538" s="24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5" t="s">
        <v>137</v>
      </c>
      <c r="AU538" s="245" t="s">
        <v>85</v>
      </c>
      <c r="AV538" s="14" t="s">
        <v>85</v>
      </c>
      <c r="AW538" s="14" t="s">
        <v>36</v>
      </c>
      <c r="AX538" s="14" t="s">
        <v>75</v>
      </c>
      <c r="AY538" s="245" t="s">
        <v>125</v>
      </c>
    </row>
    <row r="539" s="13" customFormat="1">
      <c r="A539" s="13"/>
      <c r="B539" s="224"/>
      <c r="C539" s="225"/>
      <c r="D539" s="226" t="s">
        <v>137</v>
      </c>
      <c r="E539" s="227" t="s">
        <v>19</v>
      </c>
      <c r="F539" s="228" t="s">
        <v>140</v>
      </c>
      <c r="G539" s="225"/>
      <c r="H539" s="227" t="s">
        <v>19</v>
      </c>
      <c r="I539" s="229"/>
      <c r="J539" s="225"/>
      <c r="K539" s="225"/>
      <c r="L539" s="230"/>
      <c r="M539" s="231"/>
      <c r="N539" s="232"/>
      <c r="O539" s="232"/>
      <c r="P539" s="232"/>
      <c r="Q539" s="232"/>
      <c r="R539" s="232"/>
      <c r="S539" s="232"/>
      <c r="T539" s="23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4" t="s">
        <v>137</v>
      </c>
      <c r="AU539" s="234" t="s">
        <v>85</v>
      </c>
      <c r="AV539" s="13" t="s">
        <v>83</v>
      </c>
      <c r="AW539" s="13" t="s">
        <v>36</v>
      </c>
      <c r="AX539" s="13" t="s">
        <v>75</v>
      </c>
      <c r="AY539" s="234" t="s">
        <v>125</v>
      </c>
    </row>
    <row r="540" s="14" customFormat="1">
      <c r="A540" s="14"/>
      <c r="B540" s="235"/>
      <c r="C540" s="236"/>
      <c r="D540" s="226" t="s">
        <v>137</v>
      </c>
      <c r="E540" s="237" t="s">
        <v>19</v>
      </c>
      <c r="F540" s="238" t="s">
        <v>538</v>
      </c>
      <c r="G540" s="236"/>
      <c r="H540" s="239">
        <v>161.69999999999999</v>
      </c>
      <c r="I540" s="240"/>
      <c r="J540" s="236"/>
      <c r="K540" s="236"/>
      <c r="L540" s="241"/>
      <c r="M540" s="242"/>
      <c r="N540" s="243"/>
      <c r="O540" s="243"/>
      <c r="P540" s="243"/>
      <c r="Q540" s="243"/>
      <c r="R540" s="243"/>
      <c r="S540" s="243"/>
      <c r="T540" s="24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5" t="s">
        <v>137</v>
      </c>
      <c r="AU540" s="245" t="s">
        <v>85</v>
      </c>
      <c r="AV540" s="14" t="s">
        <v>85</v>
      </c>
      <c r="AW540" s="14" t="s">
        <v>36</v>
      </c>
      <c r="AX540" s="14" t="s">
        <v>75</v>
      </c>
      <c r="AY540" s="245" t="s">
        <v>125</v>
      </c>
    </row>
    <row r="541" s="14" customFormat="1">
      <c r="A541" s="14"/>
      <c r="B541" s="235"/>
      <c r="C541" s="236"/>
      <c r="D541" s="226" t="s">
        <v>137</v>
      </c>
      <c r="E541" s="237" t="s">
        <v>19</v>
      </c>
      <c r="F541" s="238" t="s">
        <v>539</v>
      </c>
      <c r="G541" s="236"/>
      <c r="H541" s="239">
        <v>6.0999999999999996</v>
      </c>
      <c r="I541" s="240"/>
      <c r="J541" s="236"/>
      <c r="K541" s="236"/>
      <c r="L541" s="241"/>
      <c r="M541" s="242"/>
      <c r="N541" s="243"/>
      <c r="O541" s="243"/>
      <c r="P541" s="243"/>
      <c r="Q541" s="243"/>
      <c r="R541" s="243"/>
      <c r="S541" s="243"/>
      <c r="T541" s="24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5" t="s">
        <v>137</v>
      </c>
      <c r="AU541" s="245" t="s">
        <v>85</v>
      </c>
      <c r="AV541" s="14" t="s">
        <v>85</v>
      </c>
      <c r="AW541" s="14" t="s">
        <v>36</v>
      </c>
      <c r="AX541" s="14" t="s">
        <v>75</v>
      </c>
      <c r="AY541" s="245" t="s">
        <v>125</v>
      </c>
    </row>
    <row r="542" s="15" customFormat="1">
      <c r="A542" s="15"/>
      <c r="B542" s="246"/>
      <c r="C542" s="247"/>
      <c r="D542" s="226" t="s">
        <v>137</v>
      </c>
      <c r="E542" s="248" t="s">
        <v>19</v>
      </c>
      <c r="F542" s="249" t="s">
        <v>144</v>
      </c>
      <c r="G542" s="247"/>
      <c r="H542" s="250">
        <v>306.39999999999998</v>
      </c>
      <c r="I542" s="251"/>
      <c r="J542" s="247"/>
      <c r="K542" s="247"/>
      <c r="L542" s="252"/>
      <c r="M542" s="253"/>
      <c r="N542" s="254"/>
      <c r="O542" s="254"/>
      <c r="P542" s="254"/>
      <c r="Q542" s="254"/>
      <c r="R542" s="254"/>
      <c r="S542" s="254"/>
      <c r="T542" s="25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56" t="s">
        <v>137</v>
      </c>
      <c r="AU542" s="256" t="s">
        <v>85</v>
      </c>
      <c r="AV542" s="15" t="s">
        <v>133</v>
      </c>
      <c r="AW542" s="15" t="s">
        <v>36</v>
      </c>
      <c r="AX542" s="15" t="s">
        <v>83</v>
      </c>
      <c r="AY542" s="256" t="s">
        <v>125</v>
      </c>
    </row>
    <row r="543" s="2" customFormat="1" ht="16.5" customHeight="1">
      <c r="A543" s="40"/>
      <c r="B543" s="41"/>
      <c r="C543" s="206" t="s">
        <v>729</v>
      </c>
      <c r="D543" s="206" t="s">
        <v>128</v>
      </c>
      <c r="E543" s="207" t="s">
        <v>541</v>
      </c>
      <c r="F543" s="208" t="s">
        <v>542</v>
      </c>
      <c r="G543" s="209" t="s">
        <v>193</v>
      </c>
      <c r="H543" s="210">
        <v>66</v>
      </c>
      <c r="I543" s="211"/>
      <c r="J543" s="212">
        <f>ROUND(I543*H543,2)</f>
        <v>0</v>
      </c>
      <c r="K543" s="208" t="s">
        <v>19</v>
      </c>
      <c r="L543" s="46"/>
      <c r="M543" s="213" t="s">
        <v>19</v>
      </c>
      <c r="N543" s="214" t="s">
        <v>46</v>
      </c>
      <c r="O543" s="86"/>
      <c r="P543" s="215">
        <f>O543*H543</f>
        <v>0</v>
      </c>
      <c r="Q543" s="215">
        <v>0</v>
      </c>
      <c r="R543" s="215">
        <f>Q543*H543</f>
        <v>0</v>
      </c>
      <c r="S543" s="215">
        <v>0</v>
      </c>
      <c r="T543" s="216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17" t="s">
        <v>266</v>
      </c>
      <c r="AT543" s="217" t="s">
        <v>128</v>
      </c>
      <c r="AU543" s="217" t="s">
        <v>85</v>
      </c>
      <c r="AY543" s="19" t="s">
        <v>125</v>
      </c>
      <c r="BE543" s="218">
        <f>IF(N543="základní",J543,0)</f>
        <v>0</v>
      </c>
      <c r="BF543" s="218">
        <f>IF(N543="snížená",J543,0)</f>
        <v>0</v>
      </c>
      <c r="BG543" s="218">
        <f>IF(N543="zákl. přenesená",J543,0)</f>
        <v>0</v>
      </c>
      <c r="BH543" s="218">
        <f>IF(N543="sníž. přenesená",J543,0)</f>
        <v>0</v>
      </c>
      <c r="BI543" s="218">
        <f>IF(N543="nulová",J543,0)</f>
        <v>0</v>
      </c>
      <c r="BJ543" s="19" t="s">
        <v>83</v>
      </c>
      <c r="BK543" s="218">
        <f>ROUND(I543*H543,2)</f>
        <v>0</v>
      </c>
      <c r="BL543" s="19" t="s">
        <v>266</v>
      </c>
      <c r="BM543" s="217" t="s">
        <v>730</v>
      </c>
    </row>
    <row r="544" s="13" customFormat="1">
      <c r="A544" s="13"/>
      <c r="B544" s="224"/>
      <c r="C544" s="225"/>
      <c r="D544" s="226" t="s">
        <v>137</v>
      </c>
      <c r="E544" s="227" t="s">
        <v>19</v>
      </c>
      <c r="F544" s="228" t="s">
        <v>544</v>
      </c>
      <c r="G544" s="225"/>
      <c r="H544" s="227" t="s">
        <v>19</v>
      </c>
      <c r="I544" s="229"/>
      <c r="J544" s="225"/>
      <c r="K544" s="225"/>
      <c r="L544" s="230"/>
      <c r="M544" s="231"/>
      <c r="N544" s="232"/>
      <c r="O544" s="232"/>
      <c r="P544" s="232"/>
      <c r="Q544" s="232"/>
      <c r="R544" s="232"/>
      <c r="S544" s="232"/>
      <c r="T544" s="23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4" t="s">
        <v>137</v>
      </c>
      <c r="AU544" s="234" t="s">
        <v>85</v>
      </c>
      <c r="AV544" s="13" t="s">
        <v>83</v>
      </c>
      <c r="AW544" s="13" t="s">
        <v>36</v>
      </c>
      <c r="AX544" s="13" t="s">
        <v>75</v>
      </c>
      <c r="AY544" s="234" t="s">
        <v>125</v>
      </c>
    </row>
    <row r="545" s="13" customFormat="1">
      <c r="A545" s="13"/>
      <c r="B545" s="224"/>
      <c r="C545" s="225"/>
      <c r="D545" s="226" t="s">
        <v>137</v>
      </c>
      <c r="E545" s="227" t="s">
        <v>19</v>
      </c>
      <c r="F545" s="228" t="s">
        <v>138</v>
      </c>
      <c r="G545" s="225"/>
      <c r="H545" s="227" t="s">
        <v>19</v>
      </c>
      <c r="I545" s="229"/>
      <c r="J545" s="225"/>
      <c r="K545" s="225"/>
      <c r="L545" s="230"/>
      <c r="M545" s="231"/>
      <c r="N545" s="232"/>
      <c r="O545" s="232"/>
      <c r="P545" s="232"/>
      <c r="Q545" s="232"/>
      <c r="R545" s="232"/>
      <c r="S545" s="232"/>
      <c r="T545" s="23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4" t="s">
        <v>137</v>
      </c>
      <c r="AU545" s="234" t="s">
        <v>85</v>
      </c>
      <c r="AV545" s="13" t="s">
        <v>83</v>
      </c>
      <c r="AW545" s="13" t="s">
        <v>36</v>
      </c>
      <c r="AX545" s="13" t="s">
        <v>75</v>
      </c>
      <c r="AY545" s="234" t="s">
        <v>125</v>
      </c>
    </row>
    <row r="546" s="14" customFormat="1">
      <c r="A546" s="14"/>
      <c r="B546" s="235"/>
      <c r="C546" s="236"/>
      <c r="D546" s="226" t="s">
        <v>137</v>
      </c>
      <c r="E546" s="237" t="s">
        <v>19</v>
      </c>
      <c r="F546" s="238" t="s">
        <v>365</v>
      </c>
      <c r="G546" s="236"/>
      <c r="H546" s="239">
        <v>30</v>
      </c>
      <c r="I546" s="240"/>
      <c r="J546" s="236"/>
      <c r="K546" s="236"/>
      <c r="L546" s="241"/>
      <c r="M546" s="242"/>
      <c r="N546" s="243"/>
      <c r="O546" s="243"/>
      <c r="P546" s="243"/>
      <c r="Q546" s="243"/>
      <c r="R546" s="243"/>
      <c r="S546" s="243"/>
      <c r="T546" s="24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5" t="s">
        <v>137</v>
      </c>
      <c r="AU546" s="245" t="s">
        <v>85</v>
      </c>
      <c r="AV546" s="14" t="s">
        <v>85</v>
      </c>
      <c r="AW546" s="14" t="s">
        <v>36</v>
      </c>
      <c r="AX546" s="14" t="s">
        <v>75</v>
      </c>
      <c r="AY546" s="245" t="s">
        <v>125</v>
      </c>
    </row>
    <row r="547" s="13" customFormat="1">
      <c r="A547" s="13"/>
      <c r="B547" s="224"/>
      <c r="C547" s="225"/>
      <c r="D547" s="226" t="s">
        <v>137</v>
      </c>
      <c r="E547" s="227" t="s">
        <v>19</v>
      </c>
      <c r="F547" s="228" t="s">
        <v>140</v>
      </c>
      <c r="G547" s="225"/>
      <c r="H547" s="227" t="s">
        <v>19</v>
      </c>
      <c r="I547" s="229"/>
      <c r="J547" s="225"/>
      <c r="K547" s="225"/>
      <c r="L547" s="230"/>
      <c r="M547" s="231"/>
      <c r="N547" s="232"/>
      <c r="O547" s="232"/>
      <c r="P547" s="232"/>
      <c r="Q547" s="232"/>
      <c r="R547" s="232"/>
      <c r="S547" s="232"/>
      <c r="T547" s="23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4" t="s">
        <v>137</v>
      </c>
      <c r="AU547" s="234" t="s">
        <v>85</v>
      </c>
      <c r="AV547" s="13" t="s">
        <v>83</v>
      </c>
      <c r="AW547" s="13" t="s">
        <v>36</v>
      </c>
      <c r="AX547" s="13" t="s">
        <v>75</v>
      </c>
      <c r="AY547" s="234" t="s">
        <v>125</v>
      </c>
    </row>
    <row r="548" s="14" customFormat="1">
      <c r="A548" s="14"/>
      <c r="B548" s="235"/>
      <c r="C548" s="236"/>
      <c r="D548" s="226" t="s">
        <v>137</v>
      </c>
      <c r="E548" s="237" t="s">
        <v>19</v>
      </c>
      <c r="F548" s="238" t="s">
        <v>411</v>
      </c>
      <c r="G548" s="236"/>
      <c r="H548" s="239">
        <v>36</v>
      </c>
      <c r="I548" s="240"/>
      <c r="J548" s="236"/>
      <c r="K548" s="236"/>
      <c r="L548" s="241"/>
      <c r="M548" s="242"/>
      <c r="N548" s="243"/>
      <c r="O548" s="243"/>
      <c r="P548" s="243"/>
      <c r="Q548" s="243"/>
      <c r="R548" s="243"/>
      <c r="S548" s="243"/>
      <c r="T548" s="24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5" t="s">
        <v>137</v>
      </c>
      <c r="AU548" s="245" t="s">
        <v>85</v>
      </c>
      <c r="AV548" s="14" t="s">
        <v>85</v>
      </c>
      <c r="AW548" s="14" t="s">
        <v>36</v>
      </c>
      <c r="AX548" s="14" t="s">
        <v>75</v>
      </c>
      <c r="AY548" s="245" t="s">
        <v>125</v>
      </c>
    </row>
    <row r="549" s="15" customFormat="1">
      <c r="A549" s="15"/>
      <c r="B549" s="246"/>
      <c r="C549" s="247"/>
      <c r="D549" s="226" t="s">
        <v>137</v>
      </c>
      <c r="E549" s="248" t="s">
        <v>19</v>
      </c>
      <c r="F549" s="249" t="s">
        <v>144</v>
      </c>
      <c r="G549" s="247"/>
      <c r="H549" s="250">
        <v>66</v>
      </c>
      <c r="I549" s="251"/>
      <c r="J549" s="247"/>
      <c r="K549" s="247"/>
      <c r="L549" s="252"/>
      <c r="M549" s="253"/>
      <c r="N549" s="254"/>
      <c r="O549" s="254"/>
      <c r="P549" s="254"/>
      <c r="Q549" s="254"/>
      <c r="R549" s="254"/>
      <c r="S549" s="254"/>
      <c r="T549" s="25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56" t="s">
        <v>137</v>
      </c>
      <c r="AU549" s="256" t="s">
        <v>85</v>
      </c>
      <c r="AV549" s="15" t="s">
        <v>133</v>
      </c>
      <c r="AW549" s="15" t="s">
        <v>36</v>
      </c>
      <c r="AX549" s="15" t="s">
        <v>83</v>
      </c>
      <c r="AY549" s="256" t="s">
        <v>125</v>
      </c>
    </row>
    <row r="550" s="2" customFormat="1" ht="44.25" customHeight="1">
      <c r="A550" s="40"/>
      <c r="B550" s="41"/>
      <c r="C550" s="206" t="s">
        <v>731</v>
      </c>
      <c r="D550" s="206" t="s">
        <v>128</v>
      </c>
      <c r="E550" s="207" t="s">
        <v>546</v>
      </c>
      <c r="F550" s="208" t="s">
        <v>547</v>
      </c>
      <c r="G550" s="209" t="s">
        <v>193</v>
      </c>
      <c r="H550" s="210">
        <v>66</v>
      </c>
      <c r="I550" s="211"/>
      <c r="J550" s="212">
        <f>ROUND(I550*H550,2)</f>
        <v>0</v>
      </c>
      <c r="K550" s="208" t="s">
        <v>132</v>
      </c>
      <c r="L550" s="46"/>
      <c r="M550" s="213" t="s">
        <v>19</v>
      </c>
      <c r="N550" s="214" t="s">
        <v>46</v>
      </c>
      <c r="O550" s="86"/>
      <c r="P550" s="215">
        <f>O550*H550</f>
        <v>0</v>
      </c>
      <c r="Q550" s="215">
        <v>0</v>
      </c>
      <c r="R550" s="215">
        <f>Q550*H550</f>
        <v>0</v>
      </c>
      <c r="S550" s="215">
        <v>0</v>
      </c>
      <c r="T550" s="216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17" t="s">
        <v>266</v>
      </c>
      <c r="AT550" s="217" t="s">
        <v>128</v>
      </c>
      <c r="AU550" s="217" t="s">
        <v>85</v>
      </c>
      <c r="AY550" s="19" t="s">
        <v>125</v>
      </c>
      <c r="BE550" s="218">
        <f>IF(N550="základní",J550,0)</f>
        <v>0</v>
      </c>
      <c r="BF550" s="218">
        <f>IF(N550="snížená",J550,0)</f>
        <v>0</v>
      </c>
      <c r="BG550" s="218">
        <f>IF(N550="zákl. přenesená",J550,0)</f>
        <v>0</v>
      </c>
      <c r="BH550" s="218">
        <f>IF(N550="sníž. přenesená",J550,0)</f>
        <v>0</v>
      </c>
      <c r="BI550" s="218">
        <f>IF(N550="nulová",J550,0)</f>
        <v>0</v>
      </c>
      <c r="BJ550" s="19" t="s">
        <v>83</v>
      </c>
      <c r="BK550" s="218">
        <f>ROUND(I550*H550,2)</f>
        <v>0</v>
      </c>
      <c r="BL550" s="19" t="s">
        <v>266</v>
      </c>
      <c r="BM550" s="217" t="s">
        <v>732</v>
      </c>
    </row>
    <row r="551" s="2" customFormat="1">
      <c r="A551" s="40"/>
      <c r="B551" s="41"/>
      <c r="C551" s="42"/>
      <c r="D551" s="219" t="s">
        <v>135</v>
      </c>
      <c r="E551" s="42"/>
      <c r="F551" s="220" t="s">
        <v>549</v>
      </c>
      <c r="G551" s="42"/>
      <c r="H551" s="42"/>
      <c r="I551" s="221"/>
      <c r="J551" s="42"/>
      <c r="K551" s="42"/>
      <c r="L551" s="46"/>
      <c r="M551" s="222"/>
      <c r="N551" s="223"/>
      <c r="O551" s="86"/>
      <c r="P551" s="86"/>
      <c r="Q551" s="86"/>
      <c r="R551" s="86"/>
      <c r="S551" s="86"/>
      <c r="T551" s="87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135</v>
      </c>
      <c r="AU551" s="19" t="s">
        <v>85</v>
      </c>
    </row>
    <row r="552" s="13" customFormat="1">
      <c r="A552" s="13"/>
      <c r="B552" s="224"/>
      <c r="C552" s="225"/>
      <c r="D552" s="226" t="s">
        <v>137</v>
      </c>
      <c r="E552" s="227" t="s">
        <v>19</v>
      </c>
      <c r="F552" s="228" t="s">
        <v>550</v>
      </c>
      <c r="G552" s="225"/>
      <c r="H552" s="227" t="s">
        <v>19</v>
      </c>
      <c r="I552" s="229"/>
      <c r="J552" s="225"/>
      <c r="K552" s="225"/>
      <c r="L552" s="230"/>
      <c r="M552" s="231"/>
      <c r="N552" s="232"/>
      <c r="O552" s="232"/>
      <c r="P552" s="232"/>
      <c r="Q552" s="232"/>
      <c r="R552" s="232"/>
      <c r="S552" s="232"/>
      <c r="T552" s="23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4" t="s">
        <v>137</v>
      </c>
      <c r="AU552" s="234" t="s">
        <v>85</v>
      </c>
      <c r="AV552" s="13" t="s">
        <v>83</v>
      </c>
      <c r="AW552" s="13" t="s">
        <v>36</v>
      </c>
      <c r="AX552" s="13" t="s">
        <v>75</v>
      </c>
      <c r="AY552" s="234" t="s">
        <v>125</v>
      </c>
    </row>
    <row r="553" s="13" customFormat="1">
      <c r="A553" s="13"/>
      <c r="B553" s="224"/>
      <c r="C553" s="225"/>
      <c r="D553" s="226" t="s">
        <v>137</v>
      </c>
      <c r="E553" s="227" t="s">
        <v>19</v>
      </c>
      <c r="F553" s="228" t="s">
        <v>138</v>
      </c>
      <c r="G553" s="225"/>
      <c r="H553" s="227" t="s">
        <v>19</v>
      </c>
      <c r="I553" s="229"/>
      <c r="J553" s="225"/>
      <c r="K553" s="225"/>
      <c r="L553" s="230"/>
      <c r="M553" s="231"/>
      <c r="N553" s="232"/>
      <c r="O553" s="232"/>
      <c r="P553" s="232"/>
      <c r="Q553" s="232"/>
      <c r="R553" s="232"/>
      <c r="S553" s="232"/>
      <c r="T553" s="23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4" t="s">
        <v>137</v>
      </c>
      <c r="AU553" s="234" t="s">
        <v>85</v>
      </c>
      <c r="AV553" s="13" t="s">
        <v>83</v>
      </c>
      <c r="AW553" s="13" t="s">
        <v>36</v>
      </c>
      <c r="AX553" s="13" t="s">
        <v>75</v>
      </c>
      <c r="AY553" s="234" t="s">
        <v>125</v>
      </c>
    </row>
    <row r="554" s="14" customFormat="1">
      <c r="A554" s="14"/>
      <c r="B554" s="235"/>
      <c r="C554" s="236"/>
      <c r="D554" s="226" t="s">
        <v>137</v>
      </c>
      <c r="E554" s="237" t="s">
        <v>19</v>
      </c>
      <c r="F554" s="238" t="s">
        <v>365</v>
      </c>
      <c r="G554" s="236"/>
      <c r="H554" s="239">
        <v>30</v>
      </c>
      <c r="I554" s="240"/>
      <c r="J554" s="236"/>
      <c r="K554" s="236"/>
      <c r="L554" s="241"/>
      <c r="M554" s="242"/>
      <c r="N554" s="243"/>
      <c r="O554" s="243"/>
      <c r="P554" s="243"/>
      <c r="Q554" s="243"/>
      <c r="R554" s="243"/>
      <c r="S554" s="243"/>
      <c r="T554" s="24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5" t="s">
        <v>137</v>
      </c>
      <c r="AU554" s="245" t="s">
        <v>85</v>
      </c>
      <c r="AV554" s="14" t="s">
        <v>85</v>
      </c>
      <c r="AW554" s="14" t="s">
        <v>36</v>
      </c>
      <c r="AX554" s="14" t="s">
        <v>75</v>
      </c>
      <c r="AY554" s="245" t="s">
        <v>125</v>
      </c>
    </row>
    <row r="555" s="13" customFormat="1">
      <c r="A555" s="13"/>
      <c r="B555" s="224"/>
      <c r="C555" s="225"/>
      <c r="D555" s="226" t="s">
        <v>137</v>
      </c>
      <c r="E555" s="227" t="s">
        <v>19</v>
      </c>
      <c r="F555" s="228" t="s">
        <v>140</v>
      </c>
      <c r="G555" s="225"/>
      <c r="H555" s="227" t="s">
        <v>19</v>
      </c>
      <c r="I555" s="229"/>
      <c r="J555" s="225"/>
      <c r="K555" s="225"/>
      <c r="L555" s="230"/>
      <c r="M555" s="231"/>
      <c r="N555" s="232"/>
      <c r="O555" s="232"/>
      <c r="P555" s="232"/>
      <c r="Q555" s="232"/>
      <c r="R555" s="232"/>
      <c r="S555" s="232"/>
      <c r="T555" s="23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4" t="s">
        <v>137</v>
      </c>
      <c r="AU555" s="234" t="s">
        <v>85</v>
      </c>
      <c r="AV555" s="13" t="s">
        <v>83</v>
      </c>
      <c r="AW555" s="13" t="s">
        <v>36</v>
      </c>
      <c r="AX555" s="13" t="s">
        <v>75</v>
      </c>
      <c r="AY555" s="234" t="s">
        <v>125</v>
      </c>
    </row>
    <row r="556" s="14" customFormat="1">
      <c r="A556" s="14"/>
      <c r="B556" s="235"/>
      <c r="C556" s="236"/>
      <c r="D556" s="226" t="s">
        <v>137</v>
      </c>
      <c r="E556" s="237" t="s">
        <v>19</v>
      </c>
      <c r="F556" s="238" t="s">
        <v>411</v>
      </c>
      <c r="G556" s="236"/>
      <c r="H556" s="239">
        <v>36</v>
      </c>
      <c r="I556" s="240"/>
      <c r="J556" s="236"/>
      <c r="K556" s="236"/>
      <c r="L556" s="241"/>
      <c r="M556" s="242"/>
      <c r="N556" s="243"/>
      <c r="O556" s="243"/>
      <c r="P556" s="243"/>
      <c r="Q556" s="243"/>
      <c r="R556" s="243"/>
      <c r="S556" s="243"/>
      <c r="T556" s="24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45" t="s">
        <v>137</v>
      </c>
      <c r="AU556" s="245" t="s">
        <v>85</v>
      </c>
      <c r="AV556" s="14" t="s">
        <v>85</v>
      </c>
      <c r="AW556" s="14" t="s">
        <v>36</v>
      </c>
      <c r="AX556" s="14" t="s">
        <v>75</v>
      </c>
      <c r="AY556" s="245" t="s">
        <v>125</v>
      </c>
    </row>
    <row r="557" s="15" customFormat="1">
      <c r="A557" s="15"/>
      <c r="B557" s="246"/>
      <c r="C557" s="247"/>
      <c r="D557" s="226" t="s">
        <v>137</v>
      </c>
      <c r="E557" s="248" t="s">
        <v>19</v>
      </c>
      <c r="F557" s="249" t="s">
        <v>144</v>
      </c>
      <c r="G557" s="247"/>
      <c r="H557" s="250">
        <v>66</v>
      </c>
      <c r="I557" s="251"/>
      <c r="J557" s="247"/>
      <c r="K557" s="247"/>
      <c r="L557" s="252"/>
      <c r="M557" s="253"/>
      <c r="N557" s="254"/>
      <c r="O557" s="254"/>
      <c r="P557" s="254"/>
      <c r="Q557" s="254"/>
      <c r="R557" s="254"/>
      <c r="S557" s="254"/>
      <c r="T557" s="25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56" t="s">
        <v>137</v>
      </c>
      <c r="AU557" s="256" t="s">
        <v>85</v>
      </c>
      <c r="AV557" s="15" t="s">
        <v>133</v>
      </c>
      <c r="AW557" s="15" t="s">
        <v>36</v>
      </c>
      <c r="AX557" s="15" t="s">
        <v>83</v>
      </c>
      <c r="AY557" s="256" t="s">
        <v>125</v>
      </c>
    </row>
    <row r="558" s="2" customFormat="1" ht="55.5" customHeight="1">
      <c r="A558" s="40"/>
      <c r="B558" s="41"/>
      <c r="C558" s="206" t="s">
        <v>733</v>
      </c>
      <c r="D558" s="206" t="s">
        <v>128</v>
      </c>
      <c r="E558" s="207" t="s">
        <v>552</v>
      </c>
      <c r="F558" s="208" t="s">
        <v>553</v>
      </c>
      <c r="G558" s="209" t="s">
        <v>554</v>
      </c>
      <c r="H558" s="268"/>
      <c r="I558" s="211"/>
      <c r="J558" s="212">
        <f>ROUND(I558*H558,2)</f>
        <v>0</v>
      </c>
      <c r="K558" s="208" t="s">
        <v>132</v>
      </c>
      <c r="L558" s="46"/>
      <c r="M558" s="213" t="s">
        <v>19</v>
      </c>
      <c r="N558" s="214" t="s">
        <v>46</v>
      </c>
      <c r="O558" s="86"/>
      <c r="P558" s="215">
        <f>O558*H558</f>
        <v>0</v>
      </c>
      <c r="Q558" s="215">
        <v>0</v>
      </c>
      <c r="R558" s="215">
        <f>Q558*H558</f>
        <v>0</v>
      </c>
      <c r="S558" s="215">
        <v>0</v>
      </c>
      <c r="T558" s="216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17" t="s">
        <v>266</v>
      </c>
      <c r="AT558" s="217" t="s">
        <v>128</v>
      </c>
      <c r="AU558" s="217" t="s">
        <v>85</v>
      </c>
      <c r="AY558" s="19" t="s">
        <v>125</v>
      </c>
      <c r="BE558" s="218">
        <f>IF(N558="základní",J558,0)</f>
        <v>0</v>
      </c>
      <c r="BF558" s="218">
        <f>IF(N558="snížená",J558,0)</f>
        <v>0</v>
      </c>
      <c r="BG558" s="218">
        <f>IF(N558="zákl. přenesená",J558,0)</f>
        <v>0</v>
      </c>
      <c r="BH558" s="218">
        <f>IF(N558="sníž. přenesená",J558,0)</f>
        <v>0</v>
      </c>
      <c r="BI558" s="218">
        <f>IF(N558="nulová",J558,0)</f>
        <v>0</v>
      </c>
      <c r="BJ558" s="19" t="s">
        <v>83</v>
      </c>
      <c r="BK558" s="218">
        <f>ROUND(I558*H558,2)</f>
        <v>0</v>
      </c>
      <c r="BL558" s="19" t="s">
        <v>266</v>
      </c>
      <c r="BM558" s="217" t="s">
        <v>734</v>
      </c>
    </row>
    <row r="559" s="2" customFormat="1">
      <c r="A559" s="40"/>
      <c r="B559" s="41"/>
      <c r="C559" s="42"/>
      <c r="D559" s="219" t="s">
        <v>135</v>
      </c>
      <c r="E559" s="42"/>
      <c r="F559" s="220" t="s">
        <v>556</v>
      </c>
      <c r="G559" s="42"/>
      <c r="H559" s="42"/>
      <c r="I559" s="221"/>
      <c r="J559" s="42"/>
      <c r="K559" s="42"/>
      <c r="L559" s="46"/>
      <c r="M559" s="222"/>
      <c r="N559" s="223"/>
      <c r="O559" s="86"/>
      <c r="P559" s="86"/>
      <c r="Q559" s="86"/>
      <c r="R559" s="86"/>
      <c r="S559" s="86"/>
      <c r="T559" s="87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9" t="s">
        <v>135</v>
      </c>
      <c r="AU559" s="19" t="s">
        <v>85</v>
      </c>
    </row>
    <row r="560" s="12" customFormat="1" ht="25.92" customHeight="1">
      <c r="A560" s="12"/>
      <c r="B560" s="190"/>
      <c r="C560" s="191"/>
      <c r="D560" s="192" t="s">
        <v>74</v>
      </c>
      <c r="E560" s="193" t="s">
        <v>557</v>
      </c>
      <c r="F560" s="193" t="s">
        <v>558</v>
      </c>
      <c r="G560" s="191"/>
      <c r="H560" s="191"/>
      <c r="I560" s="194"/>
      <c r="J560" s="195">
        <f>BK560</f>
        <v>0</v>
      </c>
      <c r="K560" s="191"/>
      <c r="L560" s="196"/>
      <c r="M560" s="197"/>
      <c r="N560" s="198"/>
      <c r="O560" s="198"/>
      <c r="P560" s="199">
        <f>P561</f>
        <v>0</v>
      </c>
      <c r="Q560" s="198"/>
      <c r="R560" s="199">
        <f>R561</f>
        <v>0</v>
      </c>
      <c r="S560" s="198"/>
      <c r="T560" s="200">
        <f>T561</f>
        <v>0</v>
      </c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R560" s="201" t="s">
        <v>182</v>
      </c>
      <c r="AT560" s="202" t="s">
        <v>74</v>
      </c>
      <c r="AU560" s="202" t="s">
        <v>75</v>
      </c>
      <c r="AY560" s="201" t="s">
        <v>125</v>
      </c>
      <c r="BK560" s="203">
        <f>BK561</f>
        <v>0</v>
      </c>
    </row>
    <row r="561" s="12" customFormat="1" ht="22.8" customHeight="1">
      <c r="A561" s="12"/>
      <c r="B561" s="190"/>
      <c r="C561" s="191"/>
      <c r="D561" s="192" t="s">
        <v>74</v>
      </c>
      <c r="E561" s="204" t="s">
        <v>559</v>
      </c>
      <c r="F561" s="204" t="s">
        <v>560</v>
      </c>
      <c r="G561" s="191"/>
      <c r="H561" s="191"/>
      <c r="I561" s="194"/>
      <c r="J561" s="205">
        <f>BK561</f>
        <v>0</v>
      </c>
      <c r="K561" s="191"/>
      <c r="L561" s="196"/>
      <c r="M561" s="197"/>
      <c r="N561" s="198"/>
      <c r="O561" s="198"/>
      <c r="P561" s="199">
        <f>SUM(P562:P564)</f>
        <v>0</v>
      </c>
      <c r="Q561" s="198"/>
      <c r="R561" s="199">
        <f>SUM(R562:R564)</f>
        <v>0</v>
      </c>
      <c r="S561" s="198"/>
      <c r="T561" s="200">
        <f>SUM(T562:T564)</f>
        <v>0</v>
      </c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R561" s="201" t="s">
        <v>182</v>
      </c>
      <c r="AT561" s="202" t="s">
        <v>74</v>
      </c>
      <c r="AU561" s="202" t="s">
        <v>83</v>
      </c>
      <c r="AY561" s="201" t="s">
        <v>125</v>
      </c>
      <c r="BK561" s="203">
        <f>SUM(BK562:BK564)</f>
        <v>0</v>
      </c>
    </row>
    <row r="562" s="2" customFormat="1" ht="16.5" customHeight="1">
      <c r="A562" s="40"/>
      <c r="B562" s="41"/>
      <c r="C562" s="206" t="s">
        <v>735</v>
      </c>
      <c r="D562" s="206" t="s">
        <v>128</v>
      </c>
      <c r="E562" s="207" t="s">
        <v>562</v>
      </c>
      <c r="F562" s="208" t="s">
        <v>560</v>
      </c>
      <c r="G562" s="209" t="s">
        <v>563</v>
      </c>
      <c r="H562" s="210">
        <v>1</v>
      </c>
      <c r="I562" s="211"/>
      <c r="J562" s="212">
        <f>ROUND(I562*H562,2)</f>
        <v>0</v>
      </c>
      <c r="K562" s="208" t="s">
        <v>132</v>
      </c>
      <c r="L562" s="46"/>
      <c r="M562" s="213" t="s">
        <v>19</v>
      </c>
      <c r="N562" s="214" t="s">
        <v>46</v>
      </c>
      <c r="O562" s="86"/>
      <c r="P562" s="215">
        <f>O562*H562</f>
        <v>0</v>
      </c>
      <c r="Q562" s="215">
        <v>0</v>
      </c>
      <c r="R562" s="215">
        <f>Q562*H562</f>
        <v>0</v>
      </c>
      <c r="S562" s="215">
        <v>0</v>
      </c>
      <c r="T562" s="216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17" t="s">
        <v>564</v>
      </c>
      <c r="AT562" s="217" t="s">
        <v>128</v>
      </c>
      <c r="AU562" s="217" t="s">
        <v>85</v>
      </c>
      <c r="AY562" s="19" t="s">
        <v>125</v>
      </c>
      <c r="BE562" s="218">
        <f>IF(N562="základní",J562,0)</f>
        <v>0</v>
      </c>
      <c r="BF562" s="218">
        <f>IF(N562="snížená",J562,0)</f>
        <v>0</v>
      </c>
      <c r="BG562" s="218">
        <f>IF(N562="zákl. přenesená",J562,0)</f>
        <v>0</v>
      </c>
      <c r="BH562" s="218">
        <f>IF(N562="sníž. přenesená",J562,0)</f>
        <v>0</v>
      </c>
      <c r="BI562" s="218">
        <f>IF(N562="nulová",J562,0)</f>
        <v>0</v>
      </c>
      <c r="BJ562" s="19" t="s">
        <v>83</v>
      </c>
      <c r="BK562" s="218">
        <f>ROUND(I562*H562,2)</f>
        <v>0</v>
      </c>
      <c r="BL562" s="19" t="s">
        <v>564</v>
      </c>
      <c r="BM562" s="217" t="s">
        <v>736</v>
      </c>
    </row>
    <row r="563" s="2" customFormat="1">
      <c r="A563" s="40"/>
      <c r="B563" s="41"/>
      <c r="C563" s="42"/>
      <c r="D563" s="219" t="s">
        <v>135</v>
      </c>
      <c r="E563" s="42"/>
      <c r="F563" s="220" t="s">
        <v>566</v>
      </c>
      <c r="G563" s="42"/>
      <c r="H563" s="42"/>
      <c r="I563" s="221"/>
      <c r="J563" s="42"/>
      <c r="K563" s="42"/>
      <c r="L563" s="46"/>
      <c r="M563" s="222"/>
      <c r="N563" s="223"/>
      <c r="O563" s="86"/>
      <c r="P563" s="86"/>
      <c r="Q563" s="86"/>
      <c r="R563" s="86"/>
      <c r="S563" s="86"/>
      <c r="T563" s="87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135</v>
      </c>
      <c r="AU563" s="19" t="s">
        <v>85</v>
      </c>
    </row>
    <row r="564" s="2" customFormat="1">
      <c r="A564" s="40"/>
      <c r="B564" s="41"/>
      <c r="C564" s="42"/>
      <c r="D564" s="226" t="s">
        <v>398</v>
      </c>
      <c r="E564" s="42"/>
      <c r="F564" s="267" t="s">
        <v>567</v>
      </c>
      <c r="G564" s="42"/>
      <c r="H564" s="42"/>
      <c r="I564" s="221"/>
      <c r="J564" s="42"/>
      <c r="K564" s="42"/>
      <c r="L564" s="46"/>
      <c r="M564" s="269"/>
      <c r="N564" s="270"/>
      <c r="O564" s="271"/>
      <c r="P564" s="271"/>
      <c r="Q564" s="271"/>
      <c r="R564" s="271"/>
      <c r="S564" s="271"/>
      <c r="T564" s="272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T564" s="19" t="s">
        <v>398</v>
      </c>
      <c r="AU564" s="19" t="s">
        <v>85</v>
      </c>
    </row>
    <row r="565" s="2" customFormat="1" ht="6.96" customHeight="1">
      <c r="A565" s="40"/>
      <c r="B565" s="61"/>
      <c r="C565" s="62"/>
      <c r="D565" s="62"/>
      <c r="E565" s="62"/>
      <c r="F565" s="62"/>
      <c r="G565" s="62"/>
      <c r="H565" s="62"/>
      <c r="I565" s="62"/>
      <c r="J565" s="62"/>
      <c r="K565" s="62"/>
      <c r="L565" s="46"/>
      <c r="M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</row>
  </sheetData>
  <sheetProtection sheet="1" autoFilter="0" formatColumns="0" formatRows="0" objects="1" scenarios="1" spinCount="100000" saltValue="0VhcYX05cO15u430XDVHxu+KvO7HbWPghtmbfAfRuR42Q+gQ8sqZxeT0iPkzIBWylMuS12urT7zsFuHJNc+47g==" hashValue="itElu8QXhQDNVX6TlcmZjE8ZFGdgX6qOISAEIIUsaBo0mp5avaVmqWMzSKmwZIfZvADaei5k3+0DfLw2IwM8ww==" algorithmName="SHA-512" password="DE8E"/>
  <autoFilter ref="C91:K564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2/629991001"/>
    <hyperlink ref="F105" r:id="rId2" display="https://podminky.urs.cz/item/CS_URS_2024_02/629991011"/>
    <hyperlink ref="F120" r:id="rId3" display="https://podminky.urs.cz/item/CS_URS_2024_02/629991012"/>
    <hyperlink ref="F138" r:id="rId4" display="https://podminky.urs.cz/item/CS_URS_2024_02/629995101"/>
    <hyperlink ref="F145" r:id="rId5" display="https://podminky.urs.cz/item/CS_URS_2024_02/622131101"/>
    <hyperlink ref="F147" r:id="rId6" display="https://podminky.urs.cz/item/CS_URS_2024_02/622135001"/>
    <hyperlink ref="F152" r:id="rId7" display="https://podminky.urs.cz/item/CS_URS_2024_02/622135091"/>
    <hyperlink ref="F155" r:id="rId8" display="https://podminky.urs.cz/item/CS_URS_2024_02/622131121"/>
    <hyperlink ref="F157" r:id="rId9" display="https://podminky.urs.cz/item/CS_URS_2024_02/622221031"/>
    <hyperlink ref="F173" r:id="rId10" display="https://podminky.urs.cz/item/CS_URS_2024_02/622221031"/>
    <hyperlink ref="F194" r:id="rId11" display="https://podminky.urs.cz/item/CS_URS_2024_02/622151001"/>
    <hyperlink ref="F196" r:id="rId12" display="https://podminky.urs.cz/item/CS_URS_2024_02/622531012"/>
    <hyperlink ref="F226" r:id="rId13" display="https://podminky.urs.cz/item/CS_URS_2024_02/623142001"/>
    <hyperlink ref="F252" r:id="rId14" display="https://podminky.urs.cz/item/CS_URS_2024_02/623151001"/>
    <hyperlink ref="F254" r:id="rId15" display="https://podminky.urs.cz/item/CS_URS_2024_02/623531012"/>
    <hyperlink ref="F276" r:id="rId16" display="https://podminky.urs.cz/item/CS_URS_2024_02/621131101"/>
    <hyperlink ref="F278" r:id="rId17" display="https://podminky.urs.cz/item/CS_URS_2024_02/621135001"/>
    <hyperlink ref="F282" r:id="rId18" display="https://podminky.urs.cz/item/CS_URS_2024_02/621135091"/>
    <hyperlink ref="F284" r:id="rId19" display="https://podminky.urs.cz/item/CS_URS_2024_02/621131121"/>
    <hyperlink ref="F286" r:id="rId20" display="https://podminky.urs.cz/item/CS_URS_2024_02/621221051"/>
    <hyperlink ref="F293" r:id="rId21" display="https://podminky.urs.cz/item/CS_URS_2024_02/621151001"/>
    <hyperlink ref="F295" r:id="rId22" display="https://podminky.urs.cz/item/CS_URS_2024_02/621531012"/>
    <hyperlink ref="F300" r:id="rId23" display="https://podminky.urs.cz/item/CS_URS_2024_02/629999011"/>
    <hyperlink ref="F307" r:id="rId24" display="https://podminky.urs.cz/item/CS_URS_2024_02/622252002"/>
    <hyperlink ref="F333" r:id="rId25" display="https://podminky.urs.cz/item/CS_URS_2024_02/622252002"/>
    <hyperlink ref="F351" r:id="rId26" display="https://podminky.urs.cz/item/CS_URS_2024_02/622252002"/>
    <hyperlink ref="F362" r:id="rId27" display="https://podminky.urs.cz/item/CS_URS_2024_02/622252002"/>
    <hyperlink ref="F373" r:id="rId28" display="https://podminky.urs.cz/item/CS_URS_2024_02/622252002"/>
    <hyperlink ref="F392" r:id="rId29" display="https://podminky.urs.cz/item/CS_URS_2024_02/622143004"/>
    <hyperlink ref="F418" r:id="rId30" display="https://podminky.urs.cz/item/CS_URS_2024_02/622252001"/>
    <hyperlink ref="F424" r:id="rId31" display="https://podminky.urs.cz/item/CS_URS_2024_02/622252001"/>
    <hyperlink ref="F432" r:id="rId32" display="https://podminky.urs.cz/item/CS_URS_2024_02/941211112"/>
    <hyperlink ref="F441" r:id="rId33" display="https://podminky.urs.cz/item/CS_URS_2024_02/941211212"/>
    <hyperlink ref="F445" r:id="rId34" display="https://podminky.urs.cz/item/CS_URS_2024_02/941211812"/>
    <hyperlink ref="F447" r:id="rId35" display="https://podminky.urs.cz/item/CS_URS_2024_02/944511111"/>
    <hyperlink ref="F449" r:id="rId36" display="https://podminky.urs.cz/item/CS_URS_2024_02/944511211"/>
    <hyperlink ref="F453" r:id="rId37" display="https://podminky.urs.cz/item/CS_URS_2024_02/944511811"/>
    <hyperlink ref="F455" r:id="rId38" display="https://podminky.urs.cz/item/CS_URS_2024_02/993111111"/>
    <hyperlink ref="F458" r:id="rId39" display="https://podminky.urs.cz/item/CS_URS_2024_02/993111119"/>
    <hyperlink ref="F462" r:id="rId40" display="https://podminky.urs.cz/item/CS_URS_2024_02/966080115"/>
    <hyperlink ref="F466" r:id="rId41" display="https://podminky.urs.cz/item/CS_URS_2024_02/966080117"/>
    <hyperlink ref="F471" r:id="rId42" display="https://podminky.urs.cz/item/CS_URS_2024_02/997013155"/>
    <hyperlink ref="F473" r:id="rId43" display="https://podminky.urs.cz/item/CS_URS_2024_02/997013501"/>
    <hyperlink ref="F475" r:id="rId44" display="https://podminky.urs.cz/item/CS_URS_2024_02/997013509"/>
    <hyperlink ref="F479" r:id="rId45" display="https://podminky.urs.cz/item/CS_URS_2024_02/997013814"/>
    <hyperlink ref="F483" r:id="rId46" display="https://podminky.urs.cz/item/CS_URS_2024_02/997013631"/>
    <hyperlink ref="F487" r:id="rId47" display="https://podminky.urs.cz/item/CS_URS_2024_02/998011010"/>
    <hyperlink ref="F491" r:id="rId48" display="https://podminky.urs.cz/item/CS_URS_2024_02/764002851"/>
    <hyperlink ref="F500" r:id="rId49" display="https://podminky.urs.cz/item/CS_URS_2024_02/764216440"/>
    <hyperlink ref="F509" r:id="rId50" display="https://podminky.urs.cz/item/CS_URS_2024_02/764002861"/>
    <hyperlink ref="F514" r:id="rId51" display="https://podminky.urs.cz/item/CS_URS_2024_02/764218424"/>
    <hyperlink ref="F519" r:id="rId52" display="https://podminky.urs.cz/item/CS_URS_2024_02/998764113"/>
    <hyperlink ref="F522" r:id="rId53" display="https://podminky.urs.cz/item/CS_URS_2024_02/771473810"/>
    <hyperlink ref="F527" r:id="rId54" display="https://podminky.urs.cz/item/CS_URS_2024_02/771474112"/>
    <hyperlink ref="F534" r:id="rId55" display="https://podminky.urs.cz/item/CS_URS_2024_02/998771113"/>
    <hyperlink ref="F551" r:id="rId56" display="https://podminky.urs.cz/item/CS_URS_2024_02/786623023"/>
    <hyperlink ref="F559" r:id="rId57" display="https://podminky.urs.cz/item/CS_URS_2024_02/998786213"/>
    <hyperlink ref="F563" r:id="rId58" display="https://podminky.urs.cz/item/CS_URS_2024_02/03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3" customWidth="1"/>
    <col min="2" max="2" width="1.667969" style="273" customWidth="1"/>
    <col min="3" max="4" width="5" style="273" customWidth="1"/>
    <col min="5" max="5" width="11.66016" style="273" customWidth="1"/>
    <col min="6" max="6" width="9.160156" style="273" customWidth="1"/>
    <col min="7" max="7" width="5" style="273" customWidth="1"/>
    <col min="8" max="8" width="77.83203" style="273" customWidth="1"/>
    <col min="9" max="10" width="20" style="273" customWidth="1"/>
    <col min="11" max="11" width="1.667969" style="273" customWidth="1"/>
  </cols>
  <sheetData>
    <row r="1" s="1" customFormat="1" ht="37.5" customHeight="1"/>
    <row r="2" s="1" customFormat="1" ht="7.5" customHeight="1">
      <c r="B2" s="274"/>
      <c r="C2" s="275"/>
      <c r="D2" s="275"/>
      <c r="E2" s="275"/>
      <c r="F2" s="275"/>
      <c r="G2" s="275"/>
      <c r="H2" s="275"/>
      <c r="I2" s="275"/>
      <c r="J2" s="275"/>
      <c r="K2" s="276"/>
    </row>
    <row r="3" s="16" customFormat="1" ht="45" customHeight="1">
      <c r="B3" s="277"/>
      <c r="C3" s="278" t="s">
        <v>737</v>
      </c>
      <c r="D3" s="278"/>
      <c r="E3" s="278"/>
      <c r="F3" s="278"/>
      <c r="G3" s="278"/>
      <c r="H3" s="278"/>
      <c r="I3" s="278"/>
      <c r="J3" s="278"/>
      <c r="K3" s="279"/>
    </row>
    <row r="4" s="1" customFormat="1" ht="25.5" customHeight="1">
      <c r="B4" s="280"/>
      <c r="C4" s="281" t="s">
        <v>738</v>
      </c>
      <c r="D4" s="281"/>
      <c r="E4" s="281"/>
      <c r="F4" s="281"/>
      <c r="G4" s="281"/>
      <c r="H4" s="281"/>
      <c r="I4" s="281"/>
      <c r="J4" s="281"/>
      <c r="K4" s="282"/>
    </row>
    <row r="5" s="1" customFormat="1" ht="5.25" customHeight="1">
      <c r="B5" s="280"/>
      <c r="C5" s="283"/>
      <c r="D5" s="283"/>
      <c r="E5" s="283"/>
      <c r="F5" s="283"/>
      <c r="G5" s="283"/>
      <c r="H5" s="283"/>
      <c r="I5" s="283"/>
      <c r="J5" s="283"/>
      <c r="K5" s="282"/>
    </row>
    <row r="6" s="1" customFormat="1" ht="15" customHeight="1">
      <c r="B6" s="280"/>
      <c r="C6" s="284" t="s">
        <v>739</v>
      </c>
      <c r="D6" s="284"/>
      <c r="E6" s="284"/>
      <c r="F6" s="284"/>
      <c r="G6" s="284"/>
      <c r="H6" s="284"/>
      <c r="I6" s="284"/>
      <c r="J6" s="284"/>
      <c r="K6" s="282"/>
    </row>
    <row r="7" s="1" customFormat="1" ht="15" customHeight="1">
      <c r="B7" s="285"/>
      <c r="C7" s="284" t="s">
        <v>740</v>
      </c>
      <c r="D7" s="284"/>
      <c r="E7" s="284"/>
      <c r="F7" s="284"/>
      <c r="G7" s="284"/>
      <c r="H7" s="284"/>
      <c r="I7" s="284"/>
      <c r="J7" s="284"/>
      <c r="K7" s="282"/>
    </row>
    <row r="8" s="1" customFormat="1" ht="12.75" customHeight="1">
      <c r="B8" s="285"/>
      <c r="C8" s="284"/>
      <c r="D8" s="284"/>
      <c r="E8" s="284"/>
      <c r="F8" s="284"/>
      <c r="G8" s="284"/>
      <c r="H8" s="284"/>
      <c r="I8" s="284"/>
      <c r="J8" s="284"/>
      <c r="K8" s="282"/>
    </row>
    <row r="9" s="1" customFormat="1" ht="15" customHeight="1">
      <c r="B9" s="285"/>
      <c r="C9" s="284" t="s">
        <v>741</v>
      </c>
      <c r="D9" s="284"/>
      <c r="E9" s="284"/>
      <c r="F9" s="284"/>
      <c r="G9" s="284"/>
      <c r="H9" s="284"/>
      <c r="I9" s="284"/>
      <c r="J9" s="284"/>
      <c r="K9" s="282"/>
    </row>
    <row r="10" s="1" customFormat="1" ht="15" customHeight="1">
      <c r="B10" s="285"/>
      <c r="C10" s="284"/>
      <c r="D10" s="284" t="s">
        <v>742</v>
      </c>
      <c r="E10" s="284"/>
      <c r="F10" s="284"/>
      <c r="G10" s="284"/>
      <c r="H10" s="284"/>
      <c r="I10" s="284"/>
      <c r="J10" s="284"/>
      <c r="K10" s="282"/>
    </row>
    <row r="11" s="1" customFormat="1" ht="15" customHeight="1">
      <c r="B11" s="285"/>
      <c r="C11" s="286"/>
      <c r="D11" s="284" t="s">
        <v>743</v>
      </c>
      <c r="E11" s="284"/>
      <c r="F11" s="284"/>
      <c r="G11" s="284"/>
      <c r="H11" s="284"/>
      <c r="I11" s="284"/>
      <c r="J11" s="284"/>
      <c r="K11" s="282"/>
    </row>
    <row r="12" s="1" customFormat="1" ht="15" customHeight="1">
      <c r="B12" s="285"/>
      <c r="C12" s="286"/>
      <c r="D12" s="284"/>
      <c r="E12" s="284"/>
      <c r="F12" s="284"/>
      <c r="G12" s="284"/>
      <c r="H12" s="284"/>
      <c r="I12" s="284"/>
      <c r="J12" s="284"/>
      <c r="K12" s="282"/>
    </row>
    <row r="13" s="1" customFormat="1" ht="15" customHeight="1">
      <c r="B13" s="285"/>
      <c r="C13" s="286"/>
      <c r="D13" s="287" t="s">
        <v>744</v>
      </c>
      <c r="E13" s="284"/>
      <c r="F13" s="284"/>
      <c r="G13" s="284"/>
      <c r="H13" s="284"/>
      <c r="I13" s="284"/>
      <c r="J13" s="284"/>
      <c r="K13" s="282"/>
    </row>
    <row r="14" s="1" customFormat="1" ht="12.75" customHeight="1">
      <c r="B14" s="285"/>
      <c r="C14" s="286"/>
      <c r="D14" s="286"/>
      <c r="E14" s="286"/>
      <c r="F14" s="286"/>
      <c r="G14" s="286"/>
      <c r="H14" s="286"/>
      <c r="I14" s="286"/>
      <c r="J14" s="286"/>
      <c r="K14" s="282"/>
    </row>
    <row r="15" s="1" customFormat="1" ht="15" customHeight="1">
      <c r="B15" s="285"/>
      <c r="C15" s="286"/>
      <c r="D15" s="284" t="s">
        <v>745</v>
      </c>
      <c r="E15" s="284"/>
      <c r="F15" s="284"/>
      <c r="G15" s="284"/>
      <c r="H15" s="284"/>
      <c r="I15" s="284"/>
      <c r="J15" s="284"/>
      <c r="K15" s="282"/>
    </row>
    <row r="16" s="1" customFormat="1" ht="15" customHeight="1">
      <c r="B16" s="285"/>
      <c r="C16" s="286"/>
      <c r="D16" s="284" t="s">
        <v>746</v>
      </c>
      <c r="E16" s="284"/>
      <c r="F16" s="284"/>
      <c r="G16" s="284"/>
      <c r="H16" s="284"/>
      <c r="I16" s="284"/>
      <c r="J16" s="284"/>
      <c r="K16" s="282"/>
    </row>
    <row r="17" s="1" customFormat="1" ht="15" customHeight="1">
      <c r="B17" s="285"/>
      <c r="C17" s="286"/>
      <c r="D17" s="284" t="s">
        <v>747</v>
      </c>
      <c r="E17" s="284"/>
      <c r="F17" s="284"/>
      <c r="G17" s="284"/>
      <c r="H17" s="284"/>
      <c r="I17" s="284"/>
      <c r="J17" s="284"/>
      <c r="K17" s="282"/>
    </row>
    <row r="18" s="1" customFormat="1" ht="15" customHeight="1">
      <c r="B18" s="285"/>
      <c r="C18" s="286"/>
      <c r="D18" s="286"/>
      <c r="E18" s="288" t="s">
        <v>82</v>
      </c>
      <c r="F18" s="284" t="s">
        <v>748</v>
      </c>
      <c r="G18" s="284"/>
      <c r="H18" s="284"/>
      <c r="I18" s="284"/>
      <c r="J18" s="284"/>
      <c r="K18" s="282"/>
    </row>
    <row r="19" s="1" customFormat="1" ht="15" customHeight="1">
      <c r="B19" s="285"/>
      <c r="C19" s="286"/>
      <c r="D19" s="286"/>
      <c r="E19" s="288" t="s">
        <v>749</v>
      </c>
      <c r="F19" s="284" t="s">
        <v>750</v>
      </c>
      <c r="G19" s="284"/>
      <c r="H19" s="284"/>
      <c r="I19" s="284"/>
      <c r="J19" s="284"/>
      <c r="K19" s="282"/>
    </row>
    <row r="20" s="1" customFormat="1" ht="15" customHeight="1">
      <c r="B20" s="285"/>
      <c r="C20" s="286"/>
      <c r="D20" s="286"/>
      <c r="E20" s="288" t="s">
        <v>751</v>
      </c>
      <c r="F20" s="284" t="s">
        <v>752</v>
      </c>
      <c r="G20" s="284"/>
      <c r="H20" s="284"/>
      <c r="I20" s="284"/>
      <c r="J20" s="284"/>
      <c r="K20" s="282"/>
    </row>
    <row r="21" s="1" customFormat="1" ht="15" customHeight="1">
      <c r="B21" s="285"/>
      <c r="C21" s="286"/>
      <c r="D21" s="286"/>
      <c r="E21" s="288" t="s">
        <v>753</v>
      </c>
      <c r="F21" s="284" t="s">
        <v>754</v>
      </c>
      <c r="G21" s="284"/>
      <c r="H21" s="284"/>
      <c r="I21" s="284"/>
      <c r="J21" s="284"/>
      <c r="K21" s="282"/>
    </row>
    <row r="22" s="1" customFormat="1" ht="15" customHeight="1">
      <c r="B22" s="285"/>
      <c r="C22" s="286"/>
      <c r="D22" s="286"/>
      <c r="E22" s="288" t="s">
        <v>755</v>
      </c>
      <c r="F22" s="284" t="s">
        <v>756</v>
      </c>
      <c r="G22" s="284"/>
      <c r="H22" s="284"/>
      <c r="I22" s="284"/>
      <c r="J22" s="284"/>
      <c r="K22" s="282"/>
    </row>
    <row r="23" s="1" customFormat="1" ht="15" customHeight="1">
      <c r="B23" s="285"/>
      <c r="C23" s="286"/>
      <c r="D23" s="286"/>
      <c r="E23" s="288" t="s">
        <v>757</v>
      </c>
      <c r="F23" s="284" t="s">
        <v>758</v>
      </c>
      <c r="G23" s="284"/>
      <c r="H23" s="284"/>
      <c r="I23" s="284"/>
      <c r="J23" s="284"/>
      <c r="K23" s="282"/>
    </row>
    <row r="24" s="1" customFormat="1" ht="12.75" customHeight="1">
      <c r="B24" s="285"/>
      <c r="C24" s="286"/>
      <c r="D24" s="286"/>
      <c r="E24" s="286"/>
      <c r="F24" s="286"/>
      <c r="G24" s="286"/>
      <c r="H24" s="286"/>
      <c r="I24" s="286"/>
      <c r="J24" s="286"/>
      <c r="K24" s="282"/>
    </row>
    <row r="25" s="1" customFormat="1" ht="15" customHeight="1">
      <c r="B25" s="285"/>
      <c r="C25" s="284" t="s">
        <v>759</v>
      </c>
      <c r="D25" s="284"/>
      <c r="E25" s="284"/>
      <c r="F25" s="284"/>
      <c r="G25" s="284"/>
      <c r="H25" s="284"/>
      <c r="I25" s="284"/>
      <c r="J25" s="284"/>
      <c r="K25" s="282"/>
    </row>
    <row r="26" s="1" customFormat="1" ht="15" customHeight="1">
      <c r="B26" s="285"/>
      <c r="C26" s="284" t="s">
        <v>760</v>
      </c>
      <c r="D26" s="284"/>
      <c r="E26" s="284"/>
      <c r="F26" s="284"/>
      <c r="G26" s="284"/>
      <c r="H26" s="284"/>
      <c r="I26" s="284"/>
      <c r="J26" s="284"/>
      <c r="K26" s="282"/>
    </row>
    <row r="27" s="1" customFormat="1" ht="15" customHeight="1">
      <c r="B27" s="285"/>
      <c r="C27" s="284"/>
      <c r="D27" s="284" t="s">
        <v>761</v>
      </c>
      <c r="E27" s="284"/>
      <c r="F27" s="284"/>
      <c r="G27" s="284"/>
      <c r="H27" s="284"/>
      <c r="I27" s="284"/>
      <c r="J27" s="284"/>
      <c r="K27" s="282"/>
    </row>
    <row r="28" s="1" customFormat="1" ht="15" customHeight="1">
      <c r="B28" s="285"/>
      <c r="C28" s="286"/>
      <c r="D28" s="284" t="s">
        <v>762</v>
      </c>
      <c r="E28" s="284"/>
      <c r="F28" s="284"/>
      <c r="G28" s="284"/>
      <c r="H28" s="284"/>
      <c r="I28" s="284"/>
      <c r="J28" s="284"/>
      <c r="K28" s="282"/>
    </row>
    <row r="29" s="1" customFormat="1" ht="12.75" customHeight="1">
      <c r="B29" s="285"/>
      <c r="C29" s="286"/>
      <c r="D29" s="286"/>
      <c r="E29" s="286"/>
      <c r="F29" s="286"/>
      <c r="G29" s="286"/>
      <c r="H29" s="286"/>
      <c r="I29" s="286"/>
      <c r="J29" s="286"/>
      <c r="K29" s="282"/>
    </row>
    <row r="30" s="1" customFormat="1" ht="15" customHeight="1">
      <c r="B30" s="285"/>
      <c r="C30" s="286"/>
      <c r="D30" s="284" t="s">
        <v>763</v>
      </c>
      <c r="E30" s="284"/>
      <c r="F30" s="284"/>
      <c r="G30" s="284"/>
      <c r="H30" s="284"/>
      <c r="I30" s="284"/>
      <c r="J30" s="284"/>
      <c r="K30" s="282"/>
    </row>
    <row r="31" s="1" customFormat="1" ht="15" customHeight="1">
      <c r="B31" s="285"/>
      <c r="C31" s="286"/>
      <c r="D31" s="284" t="s">
        <v>764</v>
      </c>
      <c r="E31" s="284"/>
      <c r="F31" s="284"/>
      <c r="G31" s="284"/>
      <c r="H31" s="284"/>
      <c r="I31" s="284"/>
      <c r="J31" s="284"/>
      <c r="K31" s="282"/>
    </row>
    <row r="32" s="1" customFormat="1" ht="12.75" customHeight="1">
      <c r="B32" s="285"/>
      <c r="C32" s="286"/>
      <c r="D32" s="286"/>
      <c r="E32" s="286"/>
      <c r="F32" s="286"/>
      <c r="G32" s="286"/>
      <c r="H32" s="286"/>
      <c r="I32" s="286"/>
      <c r="J32" s="286"/>
      <c r="K32" s="282"/>
    </row>
    <row r="33" s="1" customFormat="1" ht="15" customHeight="1">
      <c r="B33" s="285"/>
      <c r="C33" s="286"/>
      <c r="D33" s="284" t="s">
        <v>765</v>
      </c>
      <c r="E33" s="284"/>
      <c r="F33" s="284"/>
      <c r="G33" s="284"/>
      <c r="H33" s="284"/>
      <c r="I33" s="284"/>
      <c r="J33" s="284"/>
      <c r="K33" s="282"/>
    </row>
    <row r="34" s="1" customFormat="1" ht="15" customHeight="1">
      <c r="B34" s="285"/>
      <c r="C34" s="286"/>
      <c r="D34" s="284" t="s">
        <v>766</v>
      </c>
      <c r="E34" s="284"/>
      <c r="F34" s="284"/>
      <c r="G34" s="284"/>
      <c r="H34" s="284"/>
      <c r="I34" s="284"/>
      <c r="J34" s="284"/>
      <c r="K34" s="282"/>
    </row>
    <row r="35" s="1" customFormat="1" ht="15" customHeight="1">
      <c r="B35" s="285"/>
      <c r="C35" s="286"/>
      <c r="D35" s="284" t="s">
        <v>767</v>
      </c>
      <c r="E35" s="284"/>
      <c r="F35" s="284"/>
      <c r="G35" s="284"/>
      <c r="H35" s="284"/>
      <c r="I35" s="284"/>
      <c r="J35" s="284"/>
      <c r="K35" s="282"/>
    </row>
    <row r="36" s="1" customFormat="1" ht="15" customHeight="1">
      <c r="B36" s="285"/>
      <c r="C36" s="286"/>
      <c r="D36" s="284"/>
      <c r="E36" s="287" t="s">
        <v>111</v>
      </c>
      <c r="F36" s="284"/>
      <c r="G36" s="284" t="s">
        <v>768</v>
      </c>
      <c r="H36" s="284"/>
      <c r="I36" s="284"/>
      <c r="J36" s="284"/>
      <c r="K36" s="282"/>
    </row>
    <row r="37" s="1" customFormat="1" ht="30.75" customHeight="1">
      <c r="B37" s="285"/>
      <c r="C37" s="286"/>
      <c r="D37" s="284"/>
      <c r="E37" s="287" t="s">
        <v>769</v>
      </c>
      <c r="F37" s="284"/>
      <c r="G37" s="284" t="s">
        <v>770</v>
      </c>
      <c r="H37" s="284"/>
      <c r="I37" s="284"/>
      <c r="J37" s="284"/>
      <c r="K37" s="282"/>
    </row>
    <row r="38" s="1" customFormat="1" ht="15" customHeight="1">
      <c r="B38" s="285"/>
      <c r="C38" s="286"/>
      <c r="D38" s="284"/>
      <c r="E38" s="287" t="s">
        <v>56</v>
      </c>
      <c r="F38" s="284"/>
      <c r="G38" s="284" t="s">
        <v>771</v>
      </c>
      <c r="H38" s="284"/>
      <c r="I38" s="284"/>
      <c r="J38" s="284"/>
      <c r="K38" s="282"/>
    </row>
    <row r="39" s="1" customFormat="1" ht="15" customHeight="1">
      <c r="B39" s="285"/>
      <c r="C39" s="286"/>
      <c r="D39" s="284"/>
      <c r="E39" s="287" t="s">
        <v>57</v>
      </c>
      <c r="F39" s="284"/>
      <c r="G39" s="284" t="s">
        <v>772</v>
      </c>
      <c r="H39" s="284"/>
      <c r="I39" s="284"/>
      <c r="J39" s="284"/>
      <c r="K39" s="282"/>
    </row>
    <row r="40" s="1" customFormat="1" ht="15" customHeight="1">
      <c r="B40" s="285"/>
      <c r="C40" s="286"/>
      <c r="D40" s="284"/>
      <c r="E40" s="287" t="s">
        <v>112</v>
      </c>
      <c r="F40" s="284"/>
      <c r="G40" s="284" t="s">
        <v>773</v>
      </c>
      <c r="H40" s="284"/>
      <c r="I40" s="284"/>
      <c r="J40" s="284"/>
      <c r="K40" s="282"/>
    </row>
    <row r="41" s="1" customFormat="1" ht="15" customHeight="1">
      <c r="B41" s="285"/>
      <c r="C41" s="286"/>
      <c r="D41" s="284"/>
      <c r="E41" s="287" t="s">
        <v>113</v>
      </c>
      <c r="F41" s="284"/>
      <c r="G41" s="284" t="s">
        <v>774</v>
      </c>
      <c r="H41" s="284"/>
      <c r="I41" s="284"/>
      <c r="J41" s="284"/>
      <c r="K41" s="282"/>
    </row>
    <row r="42" s="1" customFormat="1" ht="15" customHeight="1">
      <c r="B42" s="285"/>
      <c r="C42" s="286"/>
      <c r="D42" s="284"/>
      <c r="E42" s="287" t="s">
        <v>775</v>
      </c>
      <c r="F42" s="284"/>
      <c r="G42" s="284" t="s">
        <v>776</v>
      </c>
      <c r="H42" s="284"/>
      <c r="I42" s="284"/>
      <c r="J42" s="284"/>
      <c r="K42" s="282"/>
    </row>
    <row r="43" s="1" customFormat="1" ht="15" customHeight="1">
      <c r="B43" s="285"/>
      <c r="C43" s="286"/>
      <c r="D43" s="284"/>
      <c r="E43" s="287"/>
      <c r="F43" s="284"/>
      <c r="G43" s="284" t="s">
        <v>777</v>
      </c>
      <c r="H43" s="284"/>
      <c r="I43" s="284"/>
      <c r="J43" s="284"/>
      <c r="K43" s="282"/>
    </row>
    <row r="44" s="1" customFormat="1" ht="15" customHeight="1">
      <c r="B44" s="285"/>
      <c r="C44" s="286"/>
      <c r="D44" s="284"/>
      <c r="E44" s="287" t="s">
        <v>778</v>
      </c>
      <c r="F44" s="284"/>
      <c r="G44" s="284" t="s">
        <v>779</v>
      </c>
      <c r="H44" s="284"/>
      <c r="I44" s="284"/>
      <c r="J44" s="284"/>
      <c r="K44" s="282"/>
    </row>
    <row r="45" s="1" customFormat="1" ht="15" customHeight="1">
      <c r="B45" s="285"/>
      <c r="C45" s="286"/>
      <c r="D45" s="284"/>
      <c r="E45" s="287" t="s">
        <v>115</v>
      </c>
      <c r="F45" s="284"/>
      <c r="G45" s="284" t="s">
        <v>780</v>
      </c>
      <c r="H45" s="284"/>
      <c r="I45" s="284"/>
      <c r="J45" s="284"/>
      <c r="K45" s="282"/>
    </row>
    <row r="46" s="1" customFormat="1" ht="12.75" customHeight="1">
      <c r="B46" s="285"/>
      <c r="C46" s="286"/>
      <c r="D46" s="284"/>
      <c r="E46" s="284"/>
      <c r="F46" s="284"/>
      <c r="G46" s="284"/>
      <c r="H46" s="284"/>
      <c r="I46" s="284"/>
      <c r="J46" s="284"/>
      <c r="K46" s="282"/>
    </row>
    <row r="47" s="1" customFormat="1" ht="15" customHeight="1">
      <c r="B47" s="285"/>
      <c r="C47" s="286"/>
      <c r="D47" s="284" t="s">
        <v>781</v>
      </c>
      <c r="E47" s="284"/>
      <c r="F47" s="284"/>
      <c r="G47" s="284"/>
      <c r="H47" s="284"/>
      <c r="I47" s="284"/>
      <c r="J47" s="284"/>
      <c r="K47" s="282"/>
    </row>
    <row r="48" s="1" customFormat="1" ht="15" customHeight="1">
      <c r="B48" s="285"/>
      <c r="C48" s="286"/>
      <c r="D48" s="286"/>
      <c r="E48" s="284" t="s">
        <v>782</v>
      </c>
      <c r="F48" s="284"/>
      <c r="G48" s="284"/>
      <c r="H48" s="284"/>
      <c r="I48" s="284"/>
      <c r="J48" s="284"/>
      <c r="K48" s="282"/>
    </row>
    <row r="49" s="1" customFormat="1" ht="15" customHeight="1">
      <c r="B49" s="285"/>
      <c r="C49" s="286"/>
      <c r="D49" s="286"/>
      <c r="E49" s="284" t="s">
        <v>783</v>
      </c>
      <c r="F49" s="284"/>
      <c r="G49" s="284"/>
      <c r="H49" s="284"/>
      <c r="I49" s="284"/>
      <c r="J49" s="284"/>
      <c r="K49" s="282"/>
    </row>
    <row r="50" s="1" customFormat="1" ht="15" customHeight="1">
      <c r="B50" s="285"/>
      <c r="C50" s="286"/>
      <c r="D50" s="286"/>
      <c r="E50" s="284" t="s">
        <v>784</v>
      </c>
      <c r="F50" s="284"/>
      <c r="G50" s="284"/>
      <c r="H50" s="284"/>
      <c r="I50" s="284"/>
      <c r="J50" s="284"/>
      <c r="K50" s="282"/>
    </row>
    <row r="51" s="1" customFormat="1" ht="15" customHeight="1">
      <c r="B51" s="285"/>
      <c r="C51" s="286"/>
      <c r="D51" s="284" t="s">
        <v>785</v>
      </c>
      <c r="E51" s="284"/>
      <c r="F51" s="284"/>
      <c r="G51" s="284"/>
      <c r="H51" s="284"/>
      <c r="I51" s="284"/>
      <c r="J51" s="284"/>
      <c r="K51" s="282"/>
    </row>
    <row r="52" s="1" customFormat="1" ht="25.5" customHeight="1">
      <c r="B52" s="280"/>
      <c r="C52" s="281" t="s">
        <v>786</v>
      </c>
      <c r="D52" s="281"/>
      <c r="E52" s="281"/>
      <c r="F52" s="281"/>
      <c r="G52" s="281"/>
      <c r="H52" s="281"/>
      <c r="I52" s="281"/>
      <c r="J52" s="281"/>
      <c r="K52" s="282"/>
    </row>
    <row r="53" s="1" customFormat="1" ht="5.25" customHeight="1">
      <c r="B53" s="280"/>
      <c r="C53" s="283"/>
      <c r="D53" s="283"/>
      <c r="E53" s="283"/>
      <c r="F53" s="283"/>
      <c r="G53" s="283"/>
      <c r="H53" s="283"/>
      <c r="I53" s="283"/>
      <c r="J53" s="283"/>
      <c r="K53" s="282"/>
    </row>
    <row r="54" s="1" customFormat="1" ht="15" customHeight="1">
      <c r="B54" s="280"/>
      <c r="C54" s="284" t="s">
        <v>787</v>
      </c>
      <c r="D54" s="284"/>
      <c r="E54" s="284"/>
      <c r="F54" s="284"/>
      <c r="G54" s="284"/>
      <c r="H54" s="284"/>
      <c r="I54" s="284"/>
      <c r="J54" s="284"/>
      <c r="K54" s="282"/>
    </row>
    <row r="55" s="1" customFormat="1" ht="15" customHeight="1">
      <c r="B55" s="280"/>
      <c r="C55" s="284" t="s">
        <v>788</v>
      </c>
      <c r="D55" s="284"/>
      <c r="E55" s="284"/>
      <c r="F55" s="284"/>
      <c r="G55" s="284"/>
      <c r="H55" s="284"/>
      <c r="I55" s="284"/>
      <c r="J55" s="284"/>
      <c r="K55" s="282"/>
    </row>
    <row r="56" s="1" customFormat="1" ht="12.75" customHeight="1">
      <c r="B56" s="280"/>
      <c r="C56" s="284"/>
      <c r="D56" s="284"/>
      <c r="E56" s="284"/>
      <c r="F56" s="284"/>
      <c r="G56" s="284"/>
      <c r="H56" s="284"/>
      <c r="I56" s="284"/>
      <c r="J56" s="284"/>
      <c r="K56" s="282"/>
    </row>
    <row r="57" s="1" customFormat="1" ht="15" customHeight="1">
      <c r="B57" s="280"/>
      <c r="C57" s="284" t="s">
        <v>789</v>
      </c>
      <c r="D57" s="284"/>
      <c r="E57" s="284"/>
      <c r="F57" s="284"/>
      <c r="G57" s="284"/>
      <c r="H57" s="284"/>
      <c r="I57" s="284"/>
      <c r="J57" s="284"/>
      <c r="K57" s="282"/>
    </row>
    <row r="58" s="1" customFormat="1" ht="15" customHeight="1">
      <c r="B58" s="280"/>
      <c r="C58" s="286"/>
      <c r="D58" s="284" t="s">
        <v>790</v>
      </c>
      <c r="E58" s="284"/>
      <c r="F58" s="284"/>
      <c r="G58" s="284"/>
      <c r="H58" s="284"/>
      <c r="I58" s="284"/>
      <c r="J58" s="284"/>
      <c r="K58" s="282"/>
    </row>
    <row r="59" s="1" customFormat="1" ht="15" customHeight="1">
      <c r="B59" s="280"/>
      <c r="C59" s="286"/>
      <c r="D59" s="284" t="s">
        <v>791</v>
      </c>
      <c r="E59" s="284"/>
      <c r="F59" s="284"/>
      <c r="G59" s="284"/>
      <c r="H59" s="284"/>
      <c r="I59" s="284"/>
      <c r="J59" s="284"/>
      <c r="K59" s="282"/>
    </row>
    <row r="60" s="1" customFormat="1" ht="15" customHeight="1">
      <c r="B60" s="280"/>
      <c r="C60" s="286"/>
      <c r="D60" s="284" t="s">
        <v>792</v>
      </c>
      <c r="E60" s="284"/>
      <c r="F60" s="284"/>
      <c r="G60" s="284"/>
      <c r="H60" s="284"/>
      <c r="I60" s="284"/>
      <c r="J60" s="284"/>
      <c r="K60" s="282"/>
    </row>
    <row r="61" s="1" customFormat="1" ht="15" customHeight="1">
      <c r="B61" s="280"/>
      <c r="C61" s="286"/>
      <c r="D61" s="284" t="s">
        <v>793</v>
      </c>
      <c r="E61" s="284"/>
      <c r="F61" s="284"/>
      <c r="G61" s="284"/>
      <c r="H61" s="284"/>
      <c r="I61" s="284"/>
      <c r="J61" s="284"/>
      <c r="K61" s="282"/>
    </row>
    <row r="62" s="1" customFormat="1" ht="15" customHeight="1">
      <c r="B62" s="280"/>
      <c r="C62" s="286"/>
      <c r="D62" s="289" t="s">
        <v>794</v>
      </c>
      <c r="E62" s="289"/>
      <c r="F62" s="289"/>
      <c r="G62" s="289"/>
      <c r="H62" s="289"/>
      <c r="I62" s="289"/>
      <c r="J62" s="289"/>
      <c r="K62" s="282"/>
    </row>
    <row r="63" s="1" customFormat="1" ht="15" customHeight="1">
      <c r="B63" s="280"/>
      <c r="C63" s="286"/>
      <c r="D63" s="284" t="s">
        <v>795</v>
      </c>
      <c r="E63" s="284"/>
      <c r="F63" s="284"/>
      <c r="G63" s="284"/>
      <c r="H63" s="284"/>
      <c r="I63" s="284"/>
      <c r="J63" s="284"/>
      <c r="K63" s="282"/>
    </row>
    <row r="64" s="1" customFormat="1" ht="12.75" customHeight="1">
      <c r="B64" s="280"/>
      <c r="C64" s="286"/>
      <c r="D64" s="286"/>
      <c r="E64" s="290"/>
      <c r="F64" s="286"/>
      <c r="G64" s="286"/>
      <c r="H64" s="286"/>
      <c r="I64" s="286"/>
      <c r="J64" s="286"/>
      <c r="K64" s="282"/>
    </row>
    <row r="65" s="1" customFormat="1" ht="15" customHeight="1">
      <c r="B65" s="280"/>
      <c r="C65" s="286"/>
      <c r="D65" s="284" t="s">
        <v>796</v>
      </c>
      <c r="E65" s="284"/>
      <c r="F65" s="284"/>
      <c r="G65" s="284"/>
      <c r="H65" s="284"/>
      <c r="I65" s="284"/>
      <c r="J65" s="284"/>
      <c r="K65" s="282"/>
    </row>
    <row r="66" s="1" customFormat="1" ht="15" customHeight="1">
      <c r="B66" s="280"/>
      <c r="C66" s="286"/>
      <c r="D66" s="289" t="s">
        <v>797</v>
      </c>
      <c r="E66" s="289"/>
      <c r="F66" s="289"/>
      <c r="G66" s="289"/>
      <c r="H66" s="289"/>
      <c r="I66" s="289"/>
      <c r="J66" s="289"/>
      <c r="K66" s="282"/>
    </row>
    <row r="67" s="1" customFormat="1" ht="15" customHeight="1">
      <c r="B67" s="280"/>
      <c r="C67" s="286"/>
      <c r="D67" s="284" t="s">
        <v>798</v>
      </c>
      <c r="E67" s="284"/>
      <c r="F67" s="284"/>
      <c r="G67" s="284"/>
      <c r="H67" s="284"/>
      <c r="I67" s="284"/>
      <c r="J67" s="284"/>
      <c r="K67" s="282"/>
    </row>
    <row r="68" s="1" customFormat="1" ht="15" customHeight="1">
      <c r="B68" s="280"/>
      <c r="C68" s="286"/>
      <c r="D68" s="284" t="s">
        <v>799</v>
      </c>
      <c r="E68" s="284"/>
      <c r="F68" s="284"/>
      <c r="G68" s="284"/>
      <c r="H68" s="284"/>
      <c r="I68" s="284"/>
      <c r="J68" s="284"/>
      <c r="K68" s="282"/>
    </row>
    <row r="69" s="1" customFormat="1" ht="15" customHeight="1">
      <c r="B69" s="280"/>
      <c r="C69" s="286"/>
      <c r="D69" s="284" t="s">
        <v>800</v>
      </c>
      <c r="E69" s="284"/>
      <c r="F69" s="284"/>
      <c r="G69" s="284"/>
      <c r="H69" s="284"/>
      <c r="I69" s="284"/>
      <c r="J69" s="284"/>
      <c r="K69" s="282"/>
    </row>
    <row r="70" s="1" customFormat="1" ht="15" customHeight="1">
      <c r="B70" s="280"/>
      <c r="C70" s="286"/>
      <c r="D70" s="284" t="s">
        <v>801</v>
      </c>
      <c r="E70" s="284"/>
      <c r="F70" s="284"/>
      <c r="G70" s="284"/>
      <c r="H70" s="284"/>
      <c r="I70" s="284"/>
      <c r="J70" s="284"/>
      <c r="K70" s="282"/>
    </row>
    <row r="71" s="1" customFormat="1" ht="12.75" customHeight="1">
      <c r="B71" s="291"/>
      <c r="C71" s="292"/>
      <c r="D71" s="292"/>
      <c r="E71" s="292"/>
      <c r="F71" s="292"/>
      <c r="G71" s="292"/>
      <c r="H71" s="292"/>
      <c r="I71" s="292"/>
      <c r="J71" s="292"/>
      <c r="K71" s="293"/>
    </row>
    <row r="72" s="1" customFormat="1" ht="18.75" customHeight="1">
      <c r="B72" s="294"/>
      <c r="C72" s="294"/>
      <c r="D72" s="294"/>
      <c r="E72" s="294"/>
      <c r="F72" s="294"/>
      <c r="G72" s="294"/>
      <c r="H72" s="294"/>
      <c r="I72" s="294"/>
      <c r="J72" s="294"/>
      <c r="K72" s="295"/>
    </row>
    <row r="73" s="1" customFormat="1" ht="18.75" customHeight="1">
      <c r="B73" s="295"/>
      <c r="C73" s="295"/>
      <c r="D73" s="295"/>
      <c r="E73" s="295"/>
      <c r="F73" s="295"/>
      <c r="G73" s="295"/>
      <c r="H73" s="295"/>
      <c r="I73" s="295"/>
      <c r="J73" s="295"/>
      <c r="K73" s="295"/>
    </row>
    <row r="74" s="1" customFormat="1" ht="7.5" customHeight="1">
      <c r="B74" s="296"/>
      <c r="C74" s="297"/>
      <c r="D74" s="297"/>
      <c r="E74" s="297"/>
      <c r="F74" s="297"/>
      <c r="G74" s="297"/>
      <c r="H74" s="297"/>
      <c r="I74" s="297"/>
      <c r="J74" s="297"/>
      <c r="K74" s="298"/>
    </row>
    <row r="75" s="1" customFormat="1" ht="45" customHeight="1">
      <c r="B75" s="299"/>
      <c r="C75" s="300" t="s">
        <v>802</v>
      </c>
      <c r="D75" s="300"/>
      <c r="E75" s="300"/>
      <c r="F75" s="300"/>
      <c r="G75" s="300"/>
      <c r="H75" s="300"/>
      <c r="I75" s="300"/>
      <c r="J75" s="300"/>
      <c r="K75" s="301"/>
    </row>
    <row r="76" s="1" customFormat="1" ht="17.25" customHeight="1">
      <c r="B76" s="299"/>
      <c r="C76" s="302" t="s">
        <v>803</v>
      </c>
      <c r="D76" s="302"/>
      <c r="E76" s="302"/>
      <c r="F76" s="302" t="s">
        <v>804</v>
      </c>
      <c r="G76" s="303"/>
      <c r="H76" s="302" t="s">
        <v>57</v>
      </c>
      <c r="I76" s="302" t="s">
        <v>60</v>
      </c>
      <c r="J76" s="302" t="s">
        <v>805</v>
      </c>
      <c r="K76" s="301"/>
    </row>
    <row r="77" s="1" customFormat="1" ht="17.25" customHeight="1">
      <c r="B77" s="299"/>
      <c r="C77" s="304" t="s">
        <v>806</v>
      </c>
      <c r="D77" s="304"/>
      <c r="E77" s="304"/>
      <c r="F77" s="305" t="s">
        <v>807</v>
      </c>
      <c r="G77" s="306"/>
      <c r="H77" s="304"/>
      <c r="I77" s="304"/>
      <c r="J77" s="304" t="s">
        <v>808</v>
      </c>
      <c r="K77" s="301"/>
    </row>
    <row r="78" s="1" customFormat="1" ht="5.25" customHeight="1">
      <c r="B78" s="299"/>
      <c r="C78" s="307"/>
      <c r="D78" s="307"/>
      <c r="E78" s="307"/>
      <c r="F78" s="307"/>
      <c r="G78" s="308"/>
      <c r="H78" s="307"/>
      <c r="I78" s="307"/>
      <c r="J78" s="307"/>
      <c r="K78" s="301"/>
    </row>
    <row r="79" s="1" customFormat="1" ht="15" customHeight="1">
      <c r="B79" s="299"/>
      <c r="C79" s="287" t="s">
        <v>56</v>
      </c>
      <c r="D79" s="309"/>
      <c r="E79" s="309"/>
      <c r="F79" s="310" t="s">
        <v>809</v>
      </c>
      <c r="G79" s="311"/>
      <c r="H79" s="287" t="s">
        <v>810</v>
      </c>
      <c r="I79" s="287" t="s">
        <v>811</v>
      </c>
      <c r="J79" s="287">
        <v>20</v>
      </c>
      <c r="K79" s="301"/>
    </row>
    <row r="80" s="1" customFormat="1" ht="15" customHeight="1">
      <c r="B80" s="299"/>
      <c r="C80" s="287" t="s">
        <v>812</v>
      </c>
      <c r="D80" s="287"/>
      <c r="E80" s="287"/>
      <c r="F80" s="310" t="s">
        <v>809</v>
      </c>
      <c r="G80" s="311"/>
      <c r="H80" s="287" t="s">
        <v>813</v>
      </c>
      <c r="I80" s="287" t="s">
        <v>811</v>
      </c>
      <c r="J80" s="287">
        <v>120</v>
      </c>
      <c r="K80" s="301"/>
    </row>
    <row r="81" s="1" customFormat="1" ht="15" customHeight="1">
      <c r="B81" s="312"/>
      <c r="C81" s="287" t="s">
        <v>814</v>
      </c>
      <c r="D81" s="287"/>
      <c r="E81" s="287"/>
      <c r="F81" s="310" t="s">
        <v>815</v>
      </c>
      <c r="G81" s="311"/>
      <c r="H81" s="287" t="s">
        <v>816</v>
      </c>
      <c r="I81" s="287" t="s">
        <v>811</v>
      </c>
      <c r="J81" s="287">
        <v>50</v>
      </c>
      <c r="K81" s="301"/>
    </row>
    <row r="82" s="1" customFormat="1" ht="15" customHeight="1">
      <c r="B82" s="312"/>
      <c r="C82" s="287" t="s">
        <v>817</v>
      </c>
      <c r="D82" s="287"/>
      <c r="E82" s="287"/>
      <c r="F82" s="310" t="s">
        <v>809</v>
      </c>
      <c r="G82" s="311"/>
      <c r="H82" s="287" t="s">
        <v>818</v>
      </c>
      <c r="I82" s="287" t="s">
        <v>819</v>
      </c>
      <c r="J82" s="287"/>
      <c r="K82" s="301"/>
    </row>
    <row r="83" s="1" customFormat="1" ht="15" customHeight="1">
      <c r="B83" s="312"/>
      <c r="C83" s="313" t="s">
        <v>820</v>
      </c>
      <c r="D83" s="313"/>
      <c r="E83" s="313"/>
      <c r="F83" s="314" t="s">
        <v>815</v>
      </c>
      <c r="G83" s="313"/>
      <c r="H83" s="313" t="s">
        <v>821</v>
      </c>
      <c r="I83" s="313" t="s">
        <v>811</v>
      </c>
      <c r="J83" s="313">
        <v>15</v>
      </c>
      <c r="K83" s="301"/>
    </row>
    <row r="84" s="1" customFormat="1" ht="15" customHeight="1">
      <c r="B84" s="312"/>
      <c r="C84" s="313" t="s">
        <v>822</v>
      </c>
      <c r="D84" s="313"/>
      <c r="E84" s="313"/>
      <c r="F84" s="314" t="s">
        <v>815</v>
      </c>
      <c r="G84" s="313"/>
      <c r="H84" s="313" t="s">
        <v>823</v>
      </c>
      <c r="I84" s="313" t="s">
        <v>811</v>
      </c>
      <c r="J84" s="313">
        <v>15</v>
      </c>
      <c r="K84" s="301"/>
    </row>
    <row r="85" s="1" customFormat="1" ht="15" customHeight="1">
      <c r="B85" s="312"/>
      <c r="C85" s="313" t="s">
        <v>824</v>
      </c>
      <c r="D85" s="313"/>
      <c r="E85" s="313"/>
      <c r="F85" s="314" t="s">
        <v>815</v>
      </c>
      <c r="G85" s="313"/>
      <c r="H85" s="313" t="s">
        <v>825</v>
      </c>
      <c r="I85" s="313" t="s">
        <v>811</v>
      </c>
      <c r="J85" s="313">
        <v>20</v>
      </c>
      <c r="K85" s="301"/>
    </row>
    <row r="86" s="1" customFormat="1" ht="15" customHeight="1">
      <c r="B86" s="312"/>
      <c r="C86" s="313" t="s">
        <v>826</v>
      </c>
      <c r="D86" s="313"/>
      <c r="E86" s="313"/>
      <c r="F86" s="314" t="s">
        <v>815</v>
      </c>
      <c r="G86" s="313"/>
      <c r="H86" s="313" t="s">
        <v>827</v>
      </c>
      <c r="I86" s="313" t="s">
        <v>811</v>
      </c>
      <c r="J86" s="313">
        <v>20</v>
      </c>
      <c r="K86" s="301"/>
    </row>
    <row r="87" s="1" customFormat="1" ht="15" customHeight="1">
      <c r="B87" s="312"/>
      <c r="C87" s="287" t="s">
        <v>828</v>
      </c>
      <c r="D87" s="287"/>
      <c r="E87" s="287"/>
      <c r="F87" s="310" t="s">
        <v>815</v>
      </c>
      <c r="G87" s="311"/>
      <c r="H87" s="287" t="s">
        <v>829</v>
      </c>
      <c r="I87" s="287" t="s">
        <v>811</v>
      </c>
      <c r="J87" s="287">
        <v>50</v>
      </c>
      <c r="K87" s="301"/>
    </row>
    <row r="88" s="1" customFormat="1" ht="15" customHeight="1">
      <c r="B88" s="312"/>
      <c r="C88" s="287" t="s">
        <v>830</v>
      </c>
      <c r="D88" s="287"/>
      <c r="E88" s="287"/>
      <c r="F88" s="310" t="s">
        <v>815</v>
      </c>
      <c r="G88" s="311"/>
      <c r="H88" s="287" t="s">
        <v>831</v>
      </c>
      <c r="I88" s="287" t="s">
        <v>811</v>
      </c>
      <c r="J88" s="287">
        <v>20</v>
      </c>
      <c r="K88" s="301"/>
    </row>
    <row r="89" s="1" customFormat="1" ht="15" customHeight="1">
      <c r="B89" s="312"/>
      <c r="C89" s="287" t="s">
        <v>832</v>
      </c>
      <c r="D89" s="287"/>
      <c r="E89" s="287"/>
      <c r="F89" s="310" t="s">
        <v>815</v>
      </c>
      <c r="G89" s="311"/>
      <c r="H89" s="287" t="s">
        <v>833</v>
      </c>
      <c r="I89" s="287" t="s">
        <v>811</v>
      </c>
      <c r="J89" s="287">
        <v>20</v>
      </c>
      <c r="K89" s="301"/>
    </row>
    <row r="90" s="1" customFormat="1" ht="15" customHeight="1">
      <c r="B90" s="312"/>
      <c r="C90" s="287" t="s">
        <v>834</v>
      </c>
      <c r="D90" s="287"/>
      <c r="E90" s="287"/>
      <c r="F90" s="310" t="s">
        <v>815</v>
      </c>
      <c r="G90" s="311"/>
      <c r="H90" s="287" t="s">
        <v>835</v>
      </c>
      <c r="I90" s="287" t="s">
        <v>811</v>
      </c>
      <c r="J90" s="287">
        <v>50</v>
      </c>
      <c r="K90" s="301"/>
    </row>
    <row r="91" s="1" customFormat="1" ht="15" customHeight="1">
      <c r="B91" s="312"/>
      <c r="C91" s="287" t="s">
        <v>836</v>
      </c>
      <c r="D91" s="287"/>
      <c r="E91" s="287"/>
      <c r="F91" s="310" t="s">
        <v>815</v>
      </c>
      <c r="G91" s="311"/>
      <c r="H91" s="287" t="s">
        <v>836</v>
      </c>
      <c r="I91" s="287" t="s">
        <v>811</v>
      </c>
      <c r="J91" s="287">
        <v>50</v>
      </c>
      <c r="K91" s="301"/>
    </row>
    <row r="92" s="1" customFormat="1" ht="15" customHeight="1">
      <c r="B92" s="312"/>
      <c r="C92" s="287" t="s">
        <v>837</v>
      </c>
      <c r="D92" s="287"/>
      <c r="E92" s="287"/>
      <c r="F92" s="310" t="s">
        <v>815</v>
      </c>
      <c r="G92" s="311"/>
      <c r="H92" s="287" t="s">
        <v>838</v>
      </c>
      <c r="I92" s="287" t="s">
        <v>811</v>
      </c>
      <c r="J92" s="287">
        <v>255</v>
      </c>
      <c r="K92" s="301"/>
    </row>
    <row r="93" s="1" customFormat="1" ht="15" customHeight="1">
      <c r="B93" s="312"/>
      <c r="C93" s="287" t="s">
        <v>839</v>
      </c>
      <c r="D93" s="287"/>
      <c r="E93" s="287"/>
      <c r="F93" s="310" t="s">
        <v>809</v>
      </c>
      <c r="G93" s="311"/>
      <c r="H93" s="287" t="s">
        <v>840</v>
      </c>
      <c r="I93" s="287" t="s">
        <v>841</v>
      </c>
      <c r="J93" s="287"/>
      <c r="K93" s="301"/>
    </row>
    <row r="94" s="1" customFormat="1" ht="15" customHeight="1">
      <c r="B94" s="312"/>
      <c r="C94" s="287" t="s">
        <v>842</v>
      </c>
      <c r="D94" s="287"/>
      <c r="E94" s="287"/>
      <c r="F94" s="310" t="s">
        <v>809</v>
      </c>
      <c r="G94" s="311"/>
      <c r="H94" s="287" t="s">
        <v>843</v>
      </c>
      <c r="I94" s="287" t="s">
        <v>844</v>
      </c>
      <c r="J94" s="287"/>
      <c r="K94" s="301"/>
    </row>
    <row r="95" s="1" customFormat="1" ht="15" customHeight="1">
      <c r="B95" s="312"/>
      <c r="C95" s="287" t="s">
        <v>845</v>
      </c>
      <c r="D95" s="287"/>
      <c r="E95" s="287"/>
      <c r="F95" s="310" t="s">
        <v>809</v>
      </c>
      <c r="G95" s="311"/>
      <c r="H95" s="287" t="s">
        <v>845</v>
      </c>
      <c r="I95" s="287" t="s">
        <v>844</v>
      </c>
      <c r="J95" s="287"/>
      <c r="K95" s="301"/>
    </row>
    <row r="96" s="1" customFormat="1" ht="15" customHeight="1">
      <c r="B96" s="312"/>
      <c r="C96" s="287" t="s">
        <v>41</v>
      </c>
      <c r="D96" s="287"/>
      <c r="E96" s="287"/>
      <c r="F96" s="310" t="s">
        <v>809</v>
      </c>
      <c r="G96" s="311"/>
      <c r="H96" s="287" t="s">
        <v>846</v>
      </c>
      <c r="I96" s="287" t="s">
        <v>844</v>
      </c>
      <c r="J96" s="287"/>
      <c r="K96" s="301"/>
    </row>
    <row r="97" s="1" customFormat="1" ht="15" customHeight="1">
      <c r="B97" s="312"/>
      <c r="C97" s="287" t="s">
        <v>51</v>
      </c>
      <c r="D97" s="287"/>
      <c r="E97" s="287"/>
      <c r="F97" s="310" t="s">
        <v>809</v>
      </c>
      <c r="G97" s="311"/>
      <c r="H97" s="287" t="s">
        <v>847</v>
      </c>
      <c r="I97" s="287" t="s">
        <v>844</v>
      </c>
      <c r="J97" s="287"/>
      <c r="K97" s="301"/>
    </row>
    <row r="98" s="1" customFormat="1" ht="15" customHeight="1">
      <c r="B98" s="315"/>
      <c r="C98" s="316"/>
      <c r="D98" s="316"/>
      <c r="E98" s="316"/>
      <c r="F98" s="316"/>
      <c r="G98" s="316"/>
      <c r="H98" s="316"/>
      <c r="I98" s="316"/>
      <c r="J98" s="316"/>
      <c r="K98" s="317"/>
    </row>
    <row r="99" s="1" customFormat="1" ht="18.75" customHeight="1">
      <c r="B99" s="318"/>
      <c r="C99" s="319"/>
      <c r="D99" s="319"/>
      <c r="E99" s="319"/>
      <c r="F99" s="319"/>
      <c r="G99" s="319"/>
      <c r="H99" s="319"/>
      <c r="I99" s="319"/>
      <c r="J99" s="319"/>
      <c r="K99" s="318"/>
    </row>
    <row r="100" s="1" customFormat="1" ht="18.75" customHeight="1">
      <c r="B100" s="295"/>
      <c r="C100" s="295"/>
      <c r="D100" s="295"/>
      <c r="E100" s="295"/>
      <c r="F100" s="295"/>
      <c r="G100" s="295"/>
      <c r="H100" s="295"/>
      <c r="I100" s="295"/>
      <c r="J100" s="295"/>
      <c r="K100" s="295"/>
    </row>
    <row r="101" s="1" customFormat="1" ht="7.5" customHeight="1">
      <c r="B101" s="296"/>
      <c r="C101" s="297"/>
      <c r="D101" s="297"/>
      <c r="E101" s="297"/>
      <c r="F101" s="297"/>
      <c r="G101" s="297"/>
      <c r="H101" s="297"/>
      <c r="I101" s="297"/>
      <c r="J101" s="297"/>
      <c r="K101" s="298"/>
    </row>
    <row r="102" s="1" customFormat="1" ht="45" customHeight="1">
      <c r="B102" s="299"/>
      <c r="C102" s="300" t="s">
        <v>848</v>
      </c>
      <c r="D102" s="300"/>
      <c r="E102" s="300"/>
      <c r="F102" s="300"/>
      <c r="G102" s="300"/>
      <c r="H102" s="300"/>
      <c r="I102" s="300"/>
      <c r="J102" s="300"/>
      <c r="K102" s="301"/>
    </row>
    <row r="103" s="1" customFormat="1" ht="17.25" customHeight="1">
      <c r="B103" s="299"/>
      <c r="C103" s="302" t="s">
        <v>803</v>
      </c>
      <c r="D103" s="302"/>
      <c r="E103" s="302"/>
      <c r="F103" s="302" t="s">
        <v>804</v>
      </c>
      <c r="G103" s="303"/>
      <c r="H103" s="302" t="s">
        <v>57</v>
      </c>
      <c r="I103" s="302" t="s">
        <v>60</v>
      </c>
      <c r="J103" s="302" t="s">
        <v>805</v>
      </c>
      <c r="K103" s="301"/>
    </row>
    <row r="104" s="1" customFormat="1" ht="17.25" customHeight="1">
      <c r="B104" s="299"/>
      <c r="C104" s="304" t="s">
        <v>806</v>
      </c>
      <c r="D104" s="304"/>
      <c r="E104" s="304"/>
      <c r="F104" s="305" t="s">
        <v>807</v>
      </c>
      <c r="G104" s="306"/>
      <c r="H104" s="304"/>
      <c r="I104" s="304"/>
      <c r="J104" s="304" t="s">
        <v>808</v>
      </c>
      <c r="K104" s="301"/>
    </row>
    <row r="105" s="1" customFormat="1" ht="5.25" customHeight="1">
      <c r="B105" s="299"/>
      <c r="C105" s="302"/>
      <c r="D105" s="302"/>
      <c r="E105" s="302"/>
      <c r="F105" s="302"/>
      <c r="G105" s="320"/>
      <c r="H105" s="302"/>
      <c r="I105" s="302"/>
      <c r="J105" s="302"/>
      <c r="K105" s="301"/>
    </row>
    <row r="106" s="1" customFormat="1" ht="15" customHeight="1">
      <c r="B106" s="299"/>
      <c r="C106" s="287" t="s">
        <v>56</v>
      </c>
      <c r="D106" s="309"/>
      <c r="E106" s="309"/>
      <c r="F106" s="310" t="s">
        <v>809</v>
      </c>
      <c r="G106" s="287"/>
      <c r="H106" s="287" t="s">
        <v>849</v>
      </c>
      <c r="I106" s="287" t="s">
        <v>811</v>
      </c>
      <c r="J106" s="287">
        <v>20</v>
      </c>
      <c r="K106" s="301"/>
    </row>
    <row r="107" s="1" customFormat="1" ht="15" customHeight="1">
      <c r="B107" s="299"/>
      <c r="C107" s="287" t="s">
        <v>812</v>
      </c>
      <c r="D107" s="287"/>
      <c r="E107" s="287"/>
      <c r="F107" s="310" t="s">
        <v>809</v>
      </c>
      <c r="G107" s="287"/>
      <c r="H107" s="287" t="s">
        <v>849</v>
      </c>
      <c r="I107" s="287" t="s">
        <v>811</v>
      </c>
      <c r="J107" s="287">
        <v>120</v>
      </c>
      <c r="K107" s="301"/>
    </row>
    <row r="108" s="1" customFormat="1" ht="15" customHeight="1">
      <c r="B108" s="312"/>
      <c r="C108" s="287" t="s">
        <v>814</v>
      </c>
      <c r="D108" s="287"/>
      <c r="E108" s="287"/>
      <c r="F108" s="310" t="s">
        <v>815</v>
      </c>
      <c r="G108" s="287"/>
      <c r="H108" s="287" t="s">
        <v>849</v>
      </c>
      <c r="I108" s="287" t="s">
        <v>811</v>
      </c>
      <c r="J108" s="287">
        <v>50</v>
      </c>
      <c r="K108" s="301"/>
    </row>
    <row r="109" s="1" customFormat="1" ht="15" customHeight="1">
      <c r="B109" s="312"/>
      <c r="C109" s="287" t="s">
        <v>817</v>
      </c>
      <c r="D109" s="287"/>
      <c r="E109" s="287"/>
      <c r="F109" s="310" t="s">
        <v>809</v>
      </c>
      <c r="G109" s="287"/>
      <c r="H109" s="287" t="s">
        <v>849</v>
      </c>
      <c r="I109" s="287" t="s">
        <v>819</v>
      </c>
      <c r="J109" s="287"/>
      <c r="K109" s="301"/>
    </row>
    <row r="110" s="1" customFormat="1" ht="15" customHeight="1">
      <c r="B110" s="312"/>
      <c r="C110" s="287" t="s">
        <v>828</v>
      </c>
      <c r="D110" s="287"/>
      <c r="E110" s="287"/>
      <c r="F110" s="310" t="s">
        <v>815</v>
      </c>
      <c r="G110" s="287"/>
      <c r="H110" s="287" t="s">
        <v>849</v>
      </c>
      <c r="I110" s="287" t="s">
        <v>811</v>
      </c>
      <c r="J110" s="287">
        <v>50</v>
      </c>
      <c r="K110" s="301"/>
    </row>
    <row r="111" s="1" customFormat="1" ht="15" customHeight="1">
      <c r="B111" s="312"/>
      <c r="C111" s="287" t="s">
        <v>836</v>
      </c>
      <c r="D111" s="287"/>
      <c r="E111" s="287"/>
      <c r="F111" s="310" t="s">
        <v>815</v>
      </c>
      <c r="G111" s="287"/>
      <c r="H111" s="287" t="s">
        <v>849</v>
      </c>
      <c r="I111" s="287" t="s">
        <v>811</v>
      </c>
      <c r="J111" s="287">
        <v>50</v>
      </c>
      <c r="K111" s="301"/>
    </row>
    <row r="112" s="1" customFormat="1" ht="15" customHeight="1">
      <c r="B112" s="312"/>
      <c r="C112" s="287" t="s">
        <v>834</v>
      </c>
      <c r="D112" s="287"/>
      <c r="E112" s="287"/>
      <c r="F112" s="310" t="s">
        <v>815</v>
      </c>
      <c r="G112" s="287"/>
      <c r="H112" s="287" t="s">
        <v>849</v>
      </c>
      <c r="I112" s="287" t="s">
        <v>811</v>
      </c>
      <c r="J112" s="287">
        <v>50</v>
      </c>
      <c r="K112" s="301"/>
    </row>
    <row r="113" s="1" customFormat="1" ht="15" customHeight="1">
      <c r="B113" s="312"/>
      <c r="C113" s="287" t="s">
        <v>56</v>
      </c>
      <c r="D113" s="287"/>
      <c r="E113" s="287"/>
      <c r="F113" s="310" t="s">
        <v>809</v>
      </c>
      <c r="G113" s="287"/>
      <c r="H113" s="287" t="s">
        <v>850</v>
      </c>
      <c r="I113" s="287" t="s">
        <v>811</v>
      </c>
      <c r="J113" s="287">
        <v>20</v>
      </c>
      <c r="K113" s="301"/>
    </row>
    <row r="114" s="1" customFormat="1" ht="15" customHeight="1">
      <c r="B114" s="312"/>
      <c r="C114" s="287" t="s">
        <v>851</v>
      </c>
      <c r="D114" s="287"/>
      <c r="E114" s="287"/>
      <c r="F114" s="310" t="s">
        <v>809</v>
      </c>
      <c r="G114" s="287"/>
      <c r="H114" s="287" t="s">
        <v>852</v>
      </c>
      <c r="I114" s="287" t="s">
        <v>811</v>
      </c>
      <c r="J114" s="287">
        <v>120</v>
      </c>
      <c r="K114" s="301"/>
    </row>
    <row r="115" s="1" customFormat="1" ht="15" customHeight="1">
      <c r="B115" s="312"/>
      <c r="C115" s="287" t="s">
        <v>41</v>
      </c>
      <c r="D115" s="287"/>
      <c r="E115" s="287"/>
      <c r="F115" s="310" t="s">
        <v>809</v>
      </c>
      <c r="G115" s="287"/>
      <c r="H115" s="287" t="s">
        <v>853</v>
      </c>
      <c r="I115" s="287" t="s">
        <v>844</v>
      </c>
      <c r="J115" s="287"/>
      <c r="K115" s="301"/>
    </row>
    <row r="116" s="1" customFormat="1" ht="15" customHeight="1">
      <c r="B116" s="312"/>
      <c r="C116" s="287" t="s">
        <v>51</v>
      </c>
      <c r="D116" s="287"/>
      <c r="E116" s="287"/>
      <c r="F116" s="310" t="s">
        <v>809</v>
      </c>
      <c r="G116" s="287"/>
      <c r="H116" s="287" t="s">
        <v>854</v>
      </c>
      <c r="I116" s="287" t="s">
        <v>844</v>
      </c>
      <c r="J116" s="287"/>
      <c r="K116" s="301"/>
    </row>
    <row r="117" s="1" customFormat="1" ht="15" customHeight="1">
      <c r="B117" s="312"/>
      <c r="C117" s="287" t="s">
        <v>60</v>
      </c>
      <c r="D117" s="287"/>
      <c r="E117" s="287"/>
      <c r="F117" s="310" t="s">
        <v>809</v>
      </c>
      <c r="G117" s="287"/>
      <c r="H117" s="287" t="s">
        <v>855</v>
      </c>
      <c r="I117" s="287" t="s">
        <v>856</v>
      </c>
      <c r="J117" s="287"/>
      <c r="K117" s="301"/>
    </row>
    <row r="118" s="1" customFormat="1" ht="15" customHeight="1">
      <c r="B118" s="315"/>
      <c r="C118" s="321"/>
      <c r="D118" s="321"/>
      <c r="E118" s="321"/>
      <c r="F118" s="321"/>
      <c r="G118" s="321"/>
      <c r="H118" s="321"/>
      <c r="I118" s="321"/>
      <c r="J118" s="321"/>
      <c r="K118" s="317"/>
    </row>
    <row r="119" s="1" customFormat="1" ht="18.75" customHeight="1">
      <c r="B119" s="322"/>
      <c r="C119" s="323"/>
      <c r="D119" s="323"/>
      <c r="E119" s="323"/>
      <c r="F119" s="324"/>
      <c r="G119" s="323"/>
      <c r="H119" s="323"/>
      <c r="I119" s="323"/>
      <c r="J119" s="323"/>
      <c r="K119" s="322"/>
    </row>
    <row r="120" s="1" customFormat="1" ht="18.75" customHeight="1">
      <c r="B120" s="295"/>
      <c r="C120" s="295"/>
      <c r="D120" s="295"/>
      <c r="E120" s="295"/>
      <c r="F120" s="295"/>
      <c r="G120" s="295"/>
      <c r="H120" s="295"/>
      <c r="I120" s="295"/>
      <c r="J120" s="295"/>
      <c r="K120" s="295"/>
    </row>
    <row r="121" s="1" customFormat="1" ht="7.5" customHeight="1">
      <c r="B121" s="325"/>
      <c r="C121" s="326"/>
      <c r="D121" s="326"/>
      <c r="E121" s="326"/>
      <c r="F121" s="326"/>
      <c r="G121" s="326"/>
      <c r="H121" s="326"/>
      <c r="I121" s="326"/>
      <c r="J121" s="326"/>
      <c r="K121" s="327"/>
    </row>
    <row r="122" s="1" customFormat="1" ht="45" customHeight="1">
      <c r="B122" s="328"/>
      <c r="C122" s="278" t="s">
        <v>857</v>
      </c>
      <c r="D122" s="278"/>
      <c r="E122" s="278"/>
      <c r="F122" s="278"/>
      <c r="G122" s="278"/>
      <c r="H122" s="278"/>
      <c r="I122" s="278"/>
      <c r="J122" s="278"/>
      <c r="K122" s="329"/>
    </row>
    <row r="123" s="1" customFormat="1" ht="17.25" customHeight="1">
      <c r="B123" s="330"/>
      <c r="C123" s="302" t="s">
        <v>803</v>
      </c>
      <c r="D123" s="302"/>
      <c r="E123" s="302"/>
      <c r="F123" s="302" t="s">
        <v>804</v>
      </c>
      <c r="G123" s="303"/>
      <c r="H123" s="302" t="s">
        <v>57</v>
      </c>
      <c r="I123" s="302" t="s">
        <v>60</v>
      </c>
      <c r="J123" s="302" t="s">
        <v>805</v>
      </c>
      <c r="K123" s="331"/>
    </row>
    <row r="124" s="1" customFormat="1" ht="17.25" customHeight="1">
      <c r="B124" s="330"/>
      <c r="C124" s="304" t="s">
        <v>806</v>
      </c>
      <c r="D124" s="304"/>
      <c r="E124" s="304"/>
      <c r="F124" s="305" t="s">
        <v>807</v>
      </c>
      <c r="G124" s="306"/>
      <c r="H124" s="304"/>
      <c r="I124" s="304"/>
      <c r="J124" s="304" t="s">
        <v>808</v>
      </c>
      <c r="K124" s="331"/>
    </row>
    <row r="125" s="1" customFormat="1" ht="5.25" customHeight="1">
      <c r="B125" s="332"/>
      <c r="C125" s="307"/>
      <c r="D125" s="307"/>
      <c r="E125" s="307"/>
      <c r="F125" s="307"/>
      <c r="G125" s="333"/>
      <c r="H125" s="307"/>
      <c r="I125" s="307"/>
      <c r="J125" s="307"/>
      <c r="K125" s="334"/>
    </row>
    <row r="126" s="1" customFormat="1" ht="15" customHeight="1">
      <c r="B126" s="332"/>
      <c r="C126" s="287" t="s">
        <v>812</v>
      </c>
      <c r="D126" s="309"/>
      <c r="E126" s="309"/>
      <c r="F126" s="310" t="s">
        <v>809</v>
      </c>
      <c r="G126" s="287"/>
      <c r="H126" s="287" t="s">
        <v>849</v>
      </c>
      <c r="I126" s="287" t="s">
        <v>811</v>
      </c>
      <c r="J126" s="287">
        <v>120</v>
      </c>
      <c r="K126" s="335"/>
    </row>
    <row r="127" s="1" customFormat="1" ht="15" customHeight="1">
      <c r="B127" s="332"/>
      <c r="C127" s="287" t="s">
        <v>858</v>
      </c>
      <c r="D127" s="287"/>
      <c r="E127" s="287"/>
      <c r="F127" s="310" t="s">
        <v>809</v>
      </c>
      <c r="G127" s="287"/>
      <c r="H127" s="287" t="s">
        <v>859</v>
      </c>
      <c r="I127" s="287" t="s">
        <v>811</v>
      </c>
      <c r="J127" s="287" t="s">
        <v>860</v>
      </c>
      <c r="K127" s="335"/>
    </row>
    <row r="128" s="1" customFormat="1" ht="15" customHeight="1">
      <c r="B128" s="332"/>
      <c r="C128" s="287" t="s">
        <v>757</v>
      </c>
      <c r="D128" s="287"/>
      <c r="E128" s="287"/>
      <c r="F128" s="310" t="s">
        <v>809</v>
      </c>
      <c r="G128" s="287"/>
      <c r="H128" s="287" t="s">
        <v>861</v>
      </c>
      <c r="I128" s="287" t="s">
        <v>811</v>
      </c>
      <c r="J128" s="287" t="s">
        <v>860</v>
      </c>
      <c r="K128" s="335"/>
    </row>
    <row r="129" s="1" customFormat="1" ht="15" customHeight="1">
      <c r="B129" s="332"/>
      <c r="C129" s="287" t="s">
        <v>820</v>
      </c>
      <c r="D129" s="287"/>
      <c r="E129" s="287"/>
      <c r="F129" s="310" t="s">
        <v>815</v>
      </c>
      <c r="G129" s="287"/>
      <c r="H129" s="287" t="s">
        <v>821</v>
      </c>
      <c r="I129" s="287" t="s">
        <v>811</v>
      </c>
      <c r="J129" s="287">
        <v>15</v>
      </c>
      <c r="K129" s="335"/>
    </row>
    <row r="130" s="1" customFormat="1" ht="15" customHeight="1">
      <c r="B130" s="332"/>
      <c r="C130" s="313" t="s">
        <v>822</v>
      </c>
      <c r="D130" s="313"/>
      <c r="E130" s="313"/>
      <c r="F130" s="314" t="s">
        <v>815</v>
      </c>
      <c r="G130" s="313"/>
      <c r="H130" s="313" t="s">
        <v>823</v>
      </c>
      <c r="I130" s="313" t="s">
        <v>811</v>
      </c>
      <c r="J130" s="313">
        <v>15</v>
      </c>
      <c r="K130" s="335"/>
    </row>
    <row r="131" s="1" customFormat="1" ht="15" customHeight="1">
      <c r="B131" s="332"/>
      <c r="C131" s="313" t="s">
        <v>824</v>
      </c>
      <c r="D131" s="313"/>
      <c r="E131" s="313"/>
      <c r="F131" s="314" t="s">
        <v>815</v>
      </c>
      <c r="G131" s="313"/>
      <c r="H131" s="313" t="s">
        <v>825</v>
      </c>
      <c r="I131" s="313" t="s">
        <v>811</v>
      </c>
      <c r="J131" s="313">
        <v>20</v>
      </c>
      <c r="K131" s="335"/>
    </row>
    <row r="132" s="1" customFormat="1" ht="15" customHeight="1">
      <c r="B132" s="332"/>
      <c r="C132" s="313" t="s">
        <v>826</v>
      </c>
      <c r="D132" s="313"/>
      <c r="E132" s="313"/>
      <c r="F132" s="314" t="s">
        <v>815</v>
      </c>
      <c r="G132" s="313"/>
      <c r="H132" s="313" t="s">
        <v>827</v>
      </c>
      <c r="I132" s="313" t="s">
        <v>811</v>
      </c>
      <c r="J132" s="313">
        <v>20</v>
      </c>
      <c r="K132" s="335"/>
    </row>
    <row r="133" s="1" customFormat="1" ht="15" customHeight="1">
      <c r="B133" s="332"/>
      <c r="C133" s="287" t="s">
        <v>814</v>
      </c>
      <c r="D133" s="287"/>
      <c r="E133" s="287"/>
      <c r="F133" s="310" t="s">
        <v>815</v>
      </c>
      <c r="G133" s="287"/>
      <c r="H133" s="287" t="s">
        <v>849</v>
      </c>
      <c r="I133" s="287" t="s">
        <v>811</v>
      </c>
      <c r="J133" s="287">
        <v>50</v>
      </c>
      <c r="K133" s="335"/>
    </row>
    <row r="134" s="1" customFormat="1" ht="15" customHeight="1">
      <c r="B134" s="332"/>
      <c r="C134" s="287" t="s">
        <v>828</v>
      </c>
      <c r="D134" s="287"/>
      <c r="E134" s="287"/>
      <c r="F134" s="310" t="s">
        <v>815</v>
      </c>
      <c r="G134" s="287"/>
      <c r="H134" s="287" t="s">
        <v>849</v>
      </c>
      <c r="I134" s="287" t="s">
        <v>811</v>
      </c>
      <c r="J134" s="287">
        <v>50</v>
      </c>
      <c r="K134" s="335"/>
    </row>
    <row r="135" s="1" customFormat="1" ht="15" customHeight="1">
      <c r="B135" s="332"/>
      <c r="C135" s="287" t="s">
        <v>834</v>
      </c>
      <c r="D135" s="287"/>
      <c r="E135" s="287"/>
      <c r="F135" s="310" t="s">
        <v>815</v>
      </c>
      <c r="G135" s="287"/>
      <c r="H135" s="287" t="s">
        <v>849</v>
      </c>
      <c r="I135" s="287" t="s">
        <v>811</v>
      </c>
      <c r="J135" s="287">
        <v>50</v>
      </c>
      <c r="K135" s="335"/>
    </row>
    <row r="136" s="1" customFormat="1" ht="15" customHeight="1">
      <c r="B136" s="332"/>
      <c r="C136" s="287" t="s">
        <v>836</v>
      </c>
      <c r="D136" s="287"/>
      <c r="E136" s="287"/>
      <c r="F136" s="310" t="s">
        <v>815</v>
      </c>
      <c r="G136" s="287"/>
      <c r="H136" s="287" t="s">
        <v>849</v>
      </c>
      <c r="I136" s="287" t="s">
        <v>811</v>
      </c>
      <c r="J136" s="287">
        <v>50</v>
      </c>
      <c r="K136" s="335"/>
    </row>
    <row r="137" s="1" customFormat="1" ht="15" customHeight="1">
      <c r="B137" s="332"/>
      <c r="C137" s="287" t="s">
        <v>837</v>
      </c>
      <c r="D137" s="287"/>
      <c r="E137" s="287"/>
      <c r="F137" s="310" t="s">
        <v>815</v>
      </c>
      <c r="G137" s="287"/>
      <c r="H137" s="287" t="s">
        <v>862</v>
      </c>
      <c r="I137" s="287" t="s">
        <v>811</v>
      </c>
      <c r="J137" s="287">
        <v>255</v>
      </c>
      <c r="K137" s="335"/>
    </row>
    <row r="138" s="1" customFormat="1" ht="15" customHeight="1">
      <c r="B138" s="332"/>
      <c r="C138" s="287" t="s">
        <v>839</v>
      </c>
      <c r="D138" s="287"/>
      <c r="E138" s="287"/>
      <c r="F138" s="310" t="s">
        <v>809</v>
      </c>
      <c r="G138" s="287"/>
      <c r="H138" s="287" t="s">
        <v>863</v>
      </c>
      <c r="I138" s="287" t="s">
        <v>841</v>
      </c>
      <c r="J138" s="287"/>
      <c r="K138" s="335"/>
    </row>
    <row r="139" s="1" customFormat="1" ht="15" customHeight="1">
      <c r="B139" s="332"/>
      <c r="C139" s="287" t="s">
        <v>842</v>
      </c>
      <c r="D139" s="287"/>
      <c r="E139" s="287"/>
      <c r="F139" s="310" t="s">
        <v>809</v>
      </c>
      <c r="G139" s="287"/>
      <c r="H139" s="287" t="s">
        <v>864</v>
      </c>
      <c r="I139" s="287" t="s">
        <v>844</v>
      </c>
      <c r="J139" s="287"/>
      <c r="K139" s="335"/>
    </row>
    <row r="140" s="1" customFormat="1" ht="15" customHeight="1">
      <c r="B140" s="332"/>
      <c r="C140" s="287" t="s">
        <v>845</v>
      </c>
      <c r="D140" s="287"/>
      <c r="E140" s="287"/>
      <c r="F140" s="310" t="s">
        <v>809</v>
      </c>
      <c r="G140" s="287"/>
      <c r="H140" s="287" t="s">
        <v>845</v>
      </c>
      <c r="I140" s="287" t="s">
        <v>844</v>
      </c>
      <c r="J140" s="287"/>
      <c r="K140" s="335"/>
    </row>
    <row r="141" s="1" customFormat="1" ht="15" customHeight="1">
      <c r="B141" s="332"/>
      <c r="C141" s="287" t="s">
        <v>41</v>
      </c>
      <c r="D141" s="287"/>
      <c r="E141" s="287"/>
      <c r="F141" s="310" t="s">
        <v>809</v>
      </c>
      <c r="G141" s="287"/>
      <c r="H141" s="287" t="s">
        <v>865</v>
      </c>
      <c r="I141" s="287" t="s">
        <v>844</v>
      </c>
      <c r="J141" s="287"/>
      <c r="K141" s="335"/>
    </row>
    <row r="142" s="1" customFormat="1" ht="15" customHeight="1">
      <c r="B142" s="332"/>
      <c r="C142" s="287" t="s">
        <v>866</v>
      </c>
      <c r="D142" s="287"/>
      <c r="E142" s="287"/>
      <c r="F142" s="310" t="s">
        <v>809</v>
      </c>
      <c r="G142" s="287"/>
      <c r="H142" s="287" t="s">
        <v>867</v>
      </c>
      <c r="I142" s="287" t="s">
        <v>844</v>
      </c>
      <c r="J142" s="287"/>
      <c r="K142" s="335"/>
    </row>
    <row r="143" s="1" customFormat="1" ht="15" customHeight="1">
      <c r="B143" s="336"/>
      <c r="C143" s="337"/>
      <c r="D143" s="337"/>
      <c r="E143" s="337"/>
      <c r="F143" s="337"/>
      <c r="G143" s="337"/>
      <c r="H143" s="337"/>
      <c r="I143" s="337"/>
      <c r="J143" s="337"/>
      <c r="K143" s="338"/>
    </row>
    <row r="144" s="1" customFormat="1" ht="18.75" customHeight="1">
      <c r="B144" s="323"/>
      <c r="C144" s="323"/>
      <c r="D144" s="323"/>
      <c r="E144" s="323"/>
      <c r="F144" s="324"/>
      <c r="G144" s="323"/>
      <c r="H144" s="323"/>
      <c r="I144" s="323"/>
      <c r="J144" s="323"/>
      <c r="K144" s="323"/>
    </row>
    <row r="145" s="1" customFormat="1" ht="18.75" customHeight="1">
      <c r="B145" s="295"/>
      <c r="C145" s="295"/>
      <c r="D145" s="295"/>
      <c r="E145" s="295"/>
      <c r="F145" s="295"/>
      <c r="G145" s="295"/>
      <c r="H145" s="295"/>
      <c r="I145" s="295"/>
      <c r="J145" s="295"/>
      <c r="K145" s="295"/>
    </row>
    <row r="146" s="1" customFormat="1" ht="7.5" customHeight="1">
      <c r="B146" s="296"/>
      <c r="C146" s="297"/>
      <c r="D146" s="297"/>
      <c r="E146" s="297"/>
      <c r="F146" s="297"/>
      <c r="G146" s="297"/>
      <c r="H146" s="297"/>
      <c r="I146" s="297"/>
      <c r="J146" s="297"/>
      <c r="K146" s="298"/>
    </row>
    <row r="147" s="1" customFormat="1" ht="45" customHeight="1">
      <c r="B147" s="299"/>
      <c r="C147" s="300" t="s">
        <v>868</v>
      </c>
      <c r="D147" s="300"/>
      <c r="E147" s="300"/>
      <c r="F147" s="300"/>
      <c r="G147" s="300"/>
      <c r="H147" s="300"/>
      <c r="I147" s="300"/>
      <c r="J147" s="300"/>
      <c r="K147" s="301"/>
    </row>
    <row r="148" s="1" customFormat="1" ht="17.25" customHeight="1">
      <c r="B148" s="299"/>
      <c r="C148" s="302" t="s">
        <v>803</v>
      </c>
      <c r="D148" s="302"/>
      <c r="E148" s="302"/>
      <c r="F148" s="302" t="s">
        <v>804</v>
      </c>
      <c r="G148" s="303"/>
      <c r="H148" s="302" t="s">
        <v>57</v>
      </c>
      <c r="I148" s="302" t="s">
        <v>60</v>
      </c>
      <c r="J148" s="302" t="s">
        <v>805</v>
      </c>
      <c r="K148" s="301"/>
    </row>
    <row r="149" s="1" customFormat="1" ht="17.25" customHeight="1">
      <c r="B149" s="299"/>
      <c r="C149" s="304" t="s">
        <v>806</v>
      </c>
      <c r="D149" s="304"/>
      <c r="E149" s="304"/>
      <c r="F149" s="305" t="s">
        <v>807</v>
      </c>
      <c r="G149" s="306"/>
      <c r="H149" s="304"/>
      <c r="I149" s="304"/>
      <c r="J149" s="304" t="s">
        <v>808</v>
      </c>
      <c r="K149" s="301"/>
    </row>
    <row r="150" s="1" customFormat="1" ht="5.25" customHeight="1">
      <c r="B150" s="312"/>
      <c r="C150" s="307"/>
      <c r="D150" s="307"/>
      <c r="E150" s="307"/>
      <c r="F150" s="307"/>
      <c r="G150" s="308"/>
      <c r="H150" s="307"/>
      <c r="I150" s="307"/>
      <c r="J150" s="307"/>
      <c r="K150" s="335"/>
    </row>
    <row r="151" s="1" customFormat="1" ht="15" customHeight="1">
      <c r="B151" s="312"/>
      <c r="C151" s="339" t="s">
        <v>812</v>
      </c>
      <c r="D151" s="287"/>
      <c r="E151" s="287"/>
      <c r="F151" s="340" t="s">
        <v>809</v>
      </c>
      <c r="G151" s="287"/>
      <c r="H151" s="339" t="s">
        <v>849</v>
      </c>
      <c r="I151" s="339" t="s">
        <v>811</v>
      </c>
      <c r="J151" s="339">
        <v>120</v>
      </c>
      <c r="K151" s="335"/>
    </row>
    <row r="152" s="1" customFormat="1" ht="15" customHeight="1">
      <c r="B152" s="312"/>
      <c r="C152" s="339" t="s">
        <v>858</v>
      </c>
      <c r="D152" s="287"/>
      <c r="E152" s="287"/>
      <c r="F152" s="340" t="s">
        <v>809</v>
      </c>
      <c r="G152" s="287"/>
      <c r="H152" s="339" t="s">
        <v>869</v>
      </c>
      <c r="I152" s="339" t="s">
        <v>811</v>
      </c>
      <c r="J152" s="339" t="s">
        <v>860</v>
      </c>
      <c r="K152" s="335"/>
    </row>
    <row r="153" s="1" customFormat="1" ht="15" customHeight="1">
      <c r="B153" s="312"/>
      <c r="C153" s="339" t="s">
        <v>757</v>
      </c>
      <c r="D153" s="287"/>
      <c r="E153" s="287"/>
      <c r="F153" s="340" t="s">
        <v>809</v>
      </c>
      <c r="G153" s="287"/>
      <c r="H153" s="339" t="s">
        <v>870</v>
      </c>
      <c r="I153" s="339" t="s">
        <v>811</v>
      </c>
      <c r="J153" s="339" t="s">
        <v>860</v>
      </c>
      <c r="K153" s="335"/>
    </row>
    <row r="154" s="1" customFormat="1" ht="15" customHeight="1">
      <c r="B154" s="312"/>
      <c r="C154" s="339" t="s">
        <v>814</v>
      </c>
      <c r="D154" s="287"/>
      <c r="E154" s="287"/>
      <c r="F154" s="340" t="s">
        <v>815</v>
      </c>
      <c r="G154" s="287"/>
      <c r="H154" s="339" t="s">
        <v>849</v>
      </c>
      <c r="I154" s="339" t="s">
        <v>811</v>
      </c>
      <c r="J154" s="339">
        <v>50</v>
      </c>
      <c r="K154" s="335"/>
    </row>
    <row r="155" s="1" customFormat="1" ht="15" customHeight="1">
      <c r="B155" s="312"/>
      <c r="C155" s="339" t="s">
        <v>817</v>
      </c>
      <c r="D155" s="287"/>
      <c r="E155" s="287"/>
      <c r="F155" s="340" t="s">
        <v>809</v>
      </c>
      <c r="G155" s="287"/>
      <c r="H155" s="339" t="s">
        <v>849</v>
      </c>
      <c r="I155" s="339" t="s">
        <v>819</v>
      </c>
      <c r="J155" s="339"/>
      <c r="K155" s="335"/>
    </row>
    <row r="156" s="1" customFormat="1" ht="15" customHeight="1">
      <c r="B156" s="312"/>
      <c r="C156" s="339" t="s">
        <v>828</v>
      </c>
      <c r="D156" s="287"/>
      <c r="E156" s="287"/>
      <c r="F156" s="340" t="s">
        <v>815</v>
      </c>
      <c r="G156" s="287"/>
      <c r="H156" s="339" t="s">
        <v>849</v>
      </c>
      <c r="I156" s="339" t="s">
        <v>811</v>
      </c>
      <c r="J156" s="339">
        <v>50</v>
      </c>
      <c r="K156" s="335"/>
    </row>
    <row r="157" s="1" customFormat="1" ht="15" customHeight="1">
      <c r="B157" s="312"/>
      <c r="C157" s="339" t="s">
        <v>836</v>
      </c>
      <c r="D157" s="287"/>
      <c r="E157" s="287"/>
      <c r="F157" s="340" t="s">
        <v>815</v>
      </c>
      <c r="G157" s="287"/>
      <c r="H157" s="339" t="s">
        <v>849</v>
      </c>
      <c r="I157" s="339" t="s">
        <v>811</v>
      </c>
      <c r="J157" s="339">
        <v>50</v>
      </c>
      <c r="K157" s="335"/>
    </row>
    <row r="158" s="1" customFormat="1" ht="15" customHeight="1">
      <c r="B158" s="312"/>
      <c r="C158" s="339" t="s">
        <v>834</v>
      </c>
      <c r="D158" s="287"/>
      <c r="E158" s="287"/>
      <c r="F158" s="340" t="s">
        <v>815</v>
      </c>
      <c r="G158" s="287"/>
      <c r="H158" s="339" t="s">
        <v>849</v>
      </c>
      <c r="I158" s="339" t="s">
        <v>811</v>
      </c>
      <c r="J158" s="339">
        <v>50</v>
      </c>
      <c r="K158" s="335"/>
    </row>
    <row r="159" s="1" customFormat="1" ht="15" customHeight="1">
      <c r="B159" s="312"/>
      <c r="C159" s="339" t="s">
        <v>93</v>
      </c>
      <c r="D159" s="287"/>
      <c r="E159" s="287"/>
      <c r="F159" s="340" t="s">
        <v>809</v>
      </c>
      <c r="G159" s="287"/>
      <c r="H159" s="339" t="s">
        <v>871</v>
      </c>
      <c r="I159" s="339" t="s">
        <v>811</v>
      </c>
      <c r="J159" s="339" t="s">
        <v>872</v>
      </c>
      <c r="K159" s="335"/>
    </row>
    <row r="160" s="1" customFormat="1" ht="15" customHeight="1">
      <c r="B160" s="312"/>
      <c r="C160" s="339" t="s">
        <v>873</v>
      </c>
      <c r="D160" s="287"/>
      <c r="E160" s="287"/>
      <c r="F160" s="340" t="s">
        <v>809</v>
      </c>
      <c r="G160" s="287"/>
      <c r="H160" s="339" t="s">
        <v>874</v>
      </c>
      <c r="I160" s="339" t="s">
        <v>844</v>
      </c>
      <c r="J160" s="339"/>
      <c r="K160" s="335"/>
    </row>
    <row r="161" s="1" customFormat="1" ht="15" customHeight="1">
      <c r="B161" s="341"/>
      <c r="C161" s="321"/>
      <c r="D161" s="321"/>
      <c r="E161" s="321"/>
      <c r="F161" s="321"/>
      <c r="G161" s="321"/>
      <c r="H161" s="321"/>
      <c r="I161" s="321"/>
      <c r="J161" s="321"/>
      <c r="K161" s="342"/>
    </row>
    <row r="162" s="1" customFormat="1" ht="18.75" customHeight="1">
      <c r="B162" s="323"/>
      <c r="C162" s="333"/>
      <c r="D162" s="333"/>
      <c r="E162" s="333"/>
      <c r="F162" s="343"/>
      <c r="G162" s="333"/>
      <c r="H162" s="333"/>
      <c r="I162" s="333"/>
      <c r="J162" s="333"/>
      <c r="K162" s="323"/>
    </row>
    <row r="163" s="1" customFormat="1" ht="18.75" customHeight="1">
      <c r="B163" s="295"/>
      <c r="C163" s="295"/>
      <c r="D163" s="295"/>
      <c r="E163" s="295"/>
      <c r="F163" s="295"/>
      <c r="G163" s="295"/>
      <c r="H163" s="295"/>
      <c r="I163" s="295"/>
      <c r="J163" s="295"/>
      <c r="K163" s="295"/>
    </row>
    <row r="164" s="1" customFormat="1" ht="7.5" customHeight="1">
      <c r="B164" s="274"/>
      <c r="C164" s="275"/>
      <c r="D164" s="275"/>
      <c r="E164" s="275"/>
      <c r="F164" s="275"/>
      <c r="G164" s="275"/>
      <c r="H164" s="275"/>
      <c r="I164" s="275"/>
      <c r="J164" s="275"/>
      <c r="K164" s="276"/>
    </row>
    <row r="165" s="1" customFormat="1" ht="45" customHeight="1">
      <c r="B165" s="277"/>
      <c r="C165" s="278" t="s">
        <v>875</v>
      </c>
      <c r="D165" s="278"/>
      <c r="E165" s="278"/>
      <c r="F165" s="278"/>
      <c r="G165" s="278"/>
      <c r="H165" s="278"/>
      <c r="I165" s="278"/>
      <c r="J165" s="278"/>
      <c r="K165" s="279"/>
    </row>
    <row r="166" s="1" customFormat="1" ht="17.25" customHeight="1">
      <c r="B166" s="277"/>
      <c r="C166" s="302" t="s">
        <v>803</v>
      </c>
      <c r="D166" s="302"/>
      <c r="E166" s="302"/>
      <c r="F166" s="302" t="s">
        <v>804</v>
      </c>
      <c r="G166" s="344"/>
      <c r="H166" s="345" t="s">
        <v>57</v>
      </c>
      <c r="I166" s="345" t="s">
        <v>60</v>
      </c>
      <c r="J166" s="302" t="s">
        <v>805</v>
      </c>
      <c r="K166" s="279"/>
    </row>
    <row r="167" s="1" customFormat="1" ht="17.25" customHeight="1">
      <c r="B167" s="280"/>
      <c r="C167" s="304" t="s">
        <v>806</v>
      </c>
      <c r="D167" s="304"/>
      <c r="E167" s="304"/>
      <c r="F167" s="305" t="s">
        <v>807</v>
      </c>
      <c r="G167" s="346"/>
      <c r="H167" s="347"/>
      <c r="I167" s="347"/>
      <c r="J167" s="304" t="s">
        <v>808</v>
      </c>
      <c r="K167" s="282"/>
    </row>
    <row r="168" s="1" customFormat="1" ht="5.25" customHeight="1">
      <c r="B168" s="312"/>
      <c r="C168" s="307"/>
      <c r="D168" s="307"/>
      <c r="E168" s="307"/>
      <c r="F168" s="307"/>
      <c r="G168" s="308"/>
      <c r="H168" s="307"/>
      <c r="I168" s="307"/>
      <c r="J168" s="307"/>
      <c r="K168" s="335"/>
    </row>
    <row r="169" s="1" customFormat="1" ht="15" customHeight="1">
      <c r="B169" s="312"/>
      <c r="C169" s="287" t="s">
        <v>812</v>
      </c>
      <c r="D169" s="287"/>
      <c r="E169" s="287"/>
      <c r="F169" s="310" t="s">
        <v>809</v>
      </c>
      <c r="G169" s="287"/>
      <c r="H169" s="287" t="s">
        <v>849</v>
      </c>
      <c r="I169" s="287" t="s">
        <v>811</v>
      </c>
      <c r="J169" s="287">
        <v>120</v>
      </c>
      <c r="K169" s="335"/>
    </row>
    <row r="170" s="1" customFormat="1" ht="15" customHeight="1">
      <c r="B170" s="312"/>
      <c r="C170" s="287" t="s">
        <v>858</v>
      </c>
      <c r="D170" s="287"/>
      <c r="E170" s="287"/>
      <c r="F170" s="310" t="s">
        <v>809</v>
      </c>
      <c r="G170" s="287"/>
      <c r="H170" s="287" t="s">
        <v>859</v>
      </c>
      <c r="I170" s="287" t="s">
        <v>811</v>
      </c>
      <c r="J170" s="287" t="s">
        <v>860</v>
      </c>
      <c r="K170" s="335"/>
    </row>
    <row r="171" s="1" customFormat="1" ht="15" customHeight="1">
      <c r="B171" s="312"/>
      <c r="C171" s="287" t="s">
        <v>757</v>
      </c>
      <c r="D171" s="287"/>
      <c r="E171" s="287"/>
      <c r="F171" s="310" t="s">
        <v>809</v>
      </c>
      <c r="G171" s="287"/>
      <c r="H171" s="287" t="s">
        <v>876</v>
      </c>
      <c r="I171" s="287" t="s">
        <v>811</v>
      </c>
      <c r="J171" s="287" t="s">
        <v>860</v>
      </c>
      <c r="K171" s="335"/>
    </row>
    <row r="172" s="1" customFormat="1" ht="15" customHeight="1">
      <c r="B172" s="312"/>
      <c r="C172" s="287" t="s">
        <v>814</v>
      </c>
      <c r="D172" s="287"/>
      <c r="E172" s="287"/>
      <c r="F172" s="310" t="s">
        <v>815</v>
      </c>
      <c r="G172" s="287"/>
      <c r="H172" s="287" t="s">
        <v>876</v>
      </c>
      <c r="I172" s="287" t="s">
        <v>811</v>
      </c>
      <c r="J172" s="287">
        <v>50</v>
      </c>
      <c r="K172" s="335"/>
    </row>
    <row r="173" s="1" customFormat="1" ht="15" customHeight="1">
      <c r="B173" s="312"/>
      <c r="C173" s="287" t="s">
        <v>817</v>
      </c>
      <c r="D173" s="287"/>
      <c r="E173" s="287"/>
      <c r="F173" s="310" t="s">
        <v>809</v>
      </c>
      <c r="G173" s="287"/>
      <c r="H173" s="287" t="s">
        <v>876</v>
      </c>
      <c r="I173" s="287" t="s">
        <v>819</v>
      </c>
      <c r="J173" s="287"/>
      <c r="K173" s="335"/>
    </row>
    <row r="174" s="1" customFormat="1" ht="15" customHeight="1">
      <c r="B174" s="312"/>
      <c r="C174" s="287" t="s">
        <v>828</v>
      </c>
      <c r="D174" s="287"/>
      <c r="E174" s="287"/>
      <c r="F174" s="310" t="s">
        <v>815</v>
      </c>
      <c r="G174" s="287"/>
      <c r="H174" s="287" t="s">
        <v>876</v>
      </c>
      <c r="I174" s="287" t="s">
        <v>811</v>
      </c>
      <c r="J174" s="287">
        <v>50</v>
      </c>
      <c r="K174" s="335"/>
    </row>
    <row r="175" s="1" customFormat="1" ht="15" customHeight="1">
      <c r="B175" s="312"/>
      <c r="C175" s="287" t="s">
        <v>836</v>
      </c>
      <c r="D175" s="287"/>
      <c r="E175" s="287"/>
      <c r="F175" s="310" t="s">
        <v>815</v>
      </c>
      <c r="G175" s="287"/>
      <c r="H175" s="287" t="s">
        <v>876</v>
      </c>
      <c r="I175" s="287" t="s">
        <v>811</v>
      </c>
      <c r="J175" s="287">
        <v>50</v>
      </c>
      <c r="K175" s="335"/>
    </row>
    <row r="176" s="1" customFormat="1" ht="15" customHeight="1">
      <c r="B176" s="312"/>
      <c r="C176" s="287" t="s">
        <v>834</v>
      </c>
      <c r="D176" s="287"/>
      <c r="E176" s="287"/>
      <c r="F176" s="310" t="s">
        <v>815</v>
      </c>
      <c r="G176" s="287"/>
      <c r="H176" s="287" t="s">
        <v>876</v>
      </c>
      <c r="I176" s="287" t="s">
        <v>811</v>
      </c>
      <c r="J176" s="287">
        <v>50</v>
      </c>
      <c r="K176" s="335"/>
    </row>
    <row r="177" s="1" customFormat="1" ht="15" customHeight="1">
      <c r="B177" s="312"/>
      <c r="C177" s="287" t="s">
        <v>111</v>
      </c>
      <c r="D177" s="287"/>
      <c r="E177" s="287"/>
      <c r="F177" s="310" t="s">
        <v>809</v>
      </c>
      <c r="G177" s="287"/>
      <c r="H177" s="287" t="s">
        <v>877</v>
      </c>
      <c r="I177" s="287" t="s">
        <v>878</v>
      </c>
      <c r="J177" s="287"/>
      <c r="K177" s="335"/>
    </row>
    <row r="178" s="1" customFormat="1" ht="15" customHeight="1">
      <c r="B178" s="312"/>
      <c r="C178" s="287" t="s">
        <v>60</v>
      </c>
      <c r="D178" s="287"/>
      <c r="E178" s="287"/>
      <c r="F178" s="310" t="s">
        <v>809</v>
      </c>
      <c r="G178" s="287"/>
      <c r="H178" s="287" t="s">
        <v>879</v>
      </c>
      <c r="I178" s="287" t="s">
        <v>880</v>
      </c>
      <c r="J178" s="287">
        <v>1</v>
      </c>
      <c r="K178" s="335"/>
    </row>
    <row r="179" s="1" customFormat="1" ht="15" customHeight="1">
      <c r="B179" s="312"/>
      <c r="C179" s="287" t="s">
        <v>56</v>
      </c>
      <c r="D179" s="287"/>
      <c r="E179" s="287"/>
      <c r="F179" s="310" t="s">
        <v>809</v>
      </c>
      <c r="G179" s="287"/>
      <c r="H179" s="287" t="s">
        <v>881</v>
      </c>
      <c r="I179" s="287" t="s">
        <v>811</v>
      </c>
      <c r="J179" s="287">
        <v>20</v>
      </c>
      <c r="K179" s="335"/>
    </row>
    <row r="180" s="1" customFormat="1" ht="15" customHeight="1">
      <c r="B180" s="312"/>
      <c r="C180" s="287" t="s">
        <v>57</v>
      </c>
      <c r="D180" s="287"/>
      <c r="E180" s="287"/>
      <c r="F180" s="310" t="s">
        <v>809</v>
      </c>
      <c r="G180" s="287"/>
      <c r="H180" s="287" t="s">
        <v>882</v>
      </c>
      <c r="I180" s="287" t="s">
        <v>811</v>
      </c>
      <c r="J180" s="287">
        <v>255</v>
      </c>
      <c r="K180" s="335"/>
    </row>
    <row r="181" s="1" customFormat="1" ht="15" customHeight="1">
      <c r="B181" s="312"/>
      <c r="C181" s="287" t="s">
        <v>112</v>
      </c>
      <c r="D181" s="287"/>
      <c r="E181" s="287"/>
      <c r="F181" s="310" t="s">
        <v>809</v>
      </c>
      <c r="G181" s="287"/>
      <c r="H181" s="287" t="s">
        <v>773</v>
      </c>
      <c r="I181" s="287" t="s">
        <v>811</v>
      </c>
      <c r="J181" s="287">
        <v>10</v>
      </c>
      <c r="K181" s="335"/>
    </row>
    <row r="182" s="1" customFormat="1" ht="15" customHeight="1">
      <c r="B182" s="312"/>
      <c r="C182" s="287" t="s">
        <v>113</v>
      </c>
      <c r="D182" s="287"/>
      <c r="E182" s="287"/>
      <c r="F182" s="310" t="s">
        <v>809</v>
      </c>
      <c r="G182" s="287"/>
      <c r="H182" s="287" t="s">
        <v>883</v>
      </c>
      <c r="I182" s="287" t="s">
        <v>844</v>
      </c>
      <c r="J182" s="287"/>
      <c r="K182" s="335"/>
    </row>
    <row r="183" s="1" customFormat="1" ht="15" customHeight="1">
      <c r="B183" s="312"/>
      <c r="C183" s="287" t="s">
        <v>884</v>
      </c>
      <c r="D183" s="287"/>
      <c r="E183" s="287"/>
      <c r="F183" s="310" t="s">
        <v>809</v>
      </c>
      <c r="G183" s="287"/>
      <c r="H183" s="287" t="s">
        <v>885</v>
      </c>
      <c r="I183" s="287" t="s">
        <v>844</v>
      </c>
      <c r="J183" s="287"/>
      <c r="K183" s="335"/>
    </row>
    <row r="184" s="1" customFormat="1" ht="15" customHeight="1">
      <c r="B184" s="312"/>
      <c r="C184" s="287" t="s">
        <v>873</v>
      </c>
      <c r="D184" s="287"/>
      <c r="E184" s="287"/>
      <c r="F184" s="310" t="s">
        <v>809</v>
      </c>
      <c r="G184" s="287"/>
      <c r="H184" s="287" t="s">
        <v>886</v>
      </c>
      <c r="I184" s="287" t="s">
        <v>844</v>
      </c>
      <c r="J184" s="287"/>
      <c r="K184" s="335"/>
    </row>
    <row r="185" s="1" customFormat="1" ht="15" customHeight="1">
      <c r="B185" s="312"/>
      <c r="C185" s="287" t="s">
        <v>115</v>
      </c>
      <c r="D185" s="287"/>
      <c r="E185" s="287"/>
      <c r="F185" s="310" t="s">
        <v>815</v>
      </c>
      <c r="G185" s="287"/>
      <c r="H185" s="287" t="s">
        <v>887</v>
      </c>
      <c r="I185" s="287" t="s">
        <v>811</v>
      </c>
      <c r="J185" s="287">
        <v>50</v>
      </c>
      <c r="K185" s="335"/>
    </row>
    <row r="186" s="1" customFormat="1" ht="15" customHeight="1">
      <c r="B186" s="312"/>
      <c r="C186" s="287" t="s">
        <v>888</v>
      </c>
      <c r="D186" s="287"/>
      <c r="E186" s="287"/>
      <c r="F186" s="310" t="s">
        <v>815</v>
      </c>
      <c r="G186" s="287"/>
      <c r="H186" s="287" t="s">
        <v>889</v>
      </c>
      <c r="I186" s="287" t="s">
        <v>890</v>
      </c>
      <c r="J186" s="287"/>
      <c r="K186" s="335"/>
    </row>
    <row r="187" s="1" customFormat="1" ht="15" customHeight="1">
      <c r="B187" s="312"/>
      <c r="C187" s="287" t="s">
        <v>891</v>
      </c>
      <c r="D187" s="287"/>
      <c r="E187" s="287"/>
      <c r="F187" s="310" t="s">
        <v>815</v>
      </c>
      <c r="G187" s="287"/>
      <c r="H187" s="287" t="s">
        <v>892</v>
      </c>
      <c r="I187" s="287" t="s">
        <v>890</v>
      </c>
      <c r="J187" s="287"/>
      <c r="K187" s="335"/>
    </row>
    <row r="188" s="1" customFormat="1" ht="15" customHeight="1">
      <c r="B188" s="312"/>
      <c r="C188" s="287" t="s">
        <v>893</v>
      </c>
      <c r="D188" s="287"/>
      <c r="E188" s="287"/>
      <c r="F188" s="310" t="s">
        <v>815</v>
      </c>
      <c r="G188" s="287"/>
      <c r="H188" s="287" t="s">
        <v>894</v>
      </c>
      <c r="I188" s="287" t="s">
        <v>890</v>
      </c>
      <c r="J188" s="287"/>
      <c r="K188" s="335"/>
    </row>
    <row r="189" s="1" customFormat="1" ht="15" customHeight="1">
      <c r="B189" s="312"/>
      <c r="C189" s="348" t="s">
        <v>895</v>
      </c>
      <c r="D189" s="287"/>
      <c r="E189" s="287"/>
      <c r="F189" s="310" t="s">
        <v>815</v>
      </c>
      <c r="G189" s="287"/>
      <c r="H189" s="287" t="s">
        <v>896</v>
      </c>
      <c r="I189" s="287" t="s">
        <v>897</v>
      </c>
      <c r="J189" s="349" t="s">
        <v>898</v>
      </c>
      <c r="K189" s="335"/>
    </row>
    <row r="190" s="17" customFormat="1" ht="15" customHeight="1">
      <c r="B190" s="350"/>
      <c r="C190" s="351" t="s">
        <v>899</v>
      </c>
      <c r="D190" s="352"/>
      <c r="E190" s="352"/>
      <c r="F190" s="353" t="s">
        <v>815</v>
      </c>
      <c r="G190" s="352"/>
      <c r="H190" s="352" t="s">
        <v>900</v>
      </c>
      <c r="I190" s="352" t="s">
        <v>897</v>
      </c>
      <c r="J190" s="354" t="s">
        <v>898</v>
      </c>
      <c r="K190" s="355"/>
    </row>
    <row r="191" s="1" customFormat="1" ht="15" customHeight="1">
      <c r="B191" s="312"/>
      <c r="C191" s="348" t="s">
        <v>45</v>
      </c>
      <c r="D191" s="287"/>
      <c r="E191" s="287"/>
      <c r="F191" s="310" t="s">
        <v>809</v>
      </c>
      <c r="G191" s="287"/>
      <c r="H191" s="284" t="s">
        <v>901</v>
      </c>
      <c r="I191" s="287" t="s">
        <v>902</v>
      </c>
      <c r="J191" s="287"/>
      <c r="K191" s="335"/>
    </row>
    <row r="192" s="1" customFormat="1" ht="15" customHeight="1">
      <c r="B192" s="312"/>
      <c r="C192" s="348" t="s">
        <v>903</v>
      </c>
      <c r="D192" s="287"/>
      <c r="E192" s="287"/>
      <c r="F192" s="310" t="s">
        <v>809</v>
      </c>
      <c r="G192" s="287"/>
      <c r="H192" s="287" t="s">
        <v>904</v>
      </c>
      <c r="I192" s="287" t="s">
        <v>844</v>
      </c>
      <c r="J192" s="287"/>
      <c r="K192" s="335"/>
    </row>
    <row r="193" s="1" customFormat="1" ht="15" customHeight="1">
      <c r="B193" s="312"/>
      <c r="C193" s="348" t="s">
        <v>905</v>
      </c>
      <c r="D193" s="287"/>
      <c r="E193" s="287"/>
      <c r="F193" s="310" t="s">
        <v>809</v>
      </c>
      <c r="G193" s="287"/>
      <c r="H193" s="287" t="s">
        <v>906</v>
      </c>
      <c r="I193" s="287" t="s">
        <v>844</v>
      </c>
      <c r="J193" s="287"/>
      <c r="K193" s="335"/>
    </row>
    <row r="194" s="1" customFormat="1" ht="15" customHeight="1">
      <c r="B194" s="312"/>
      <c r="C194" s="348" t="s">
        <v>907</v>
      </c>
      <c r="D194" s="287"/>
      <c r="E194" s="287"/>
      <c r="F194" s="310" t="s">
        <v>815</v>
      </c>
      <c r="G194" s="287"/>
      <c r="H194" s="287" t="s">
        <v>908</v>
      </c>
      <c r="I194" s="287" t="s">
        <v>844</v>
      </c>
      <c r="J194" s="287"/>
      <c r="K194" s="335"/>
    </row>
    <row r="195" s="1" customFormat="1" ht="15" customHeight="1">
      <c r="B195" s="341"/>
      <c r="C195" s="356"/>
      <c r="D195" s="321"/>
      <c r="E195" s="321"/>
      <c r="F195" s="321"/>
      <c r="G195" s="321"/>
      <c r="H195" s="321"/>
      <c r="I195" s="321"/>
      <c r="J195" s="321"/>
      <c r="K195" s="342"/>
    </row>
    <row r="196" s="1" customFormat="1" ht="18.75" customHeight="1">
      <c r="B196" s="323"/>
      <c r="C196" s="333"/>
      <c r="D196" s="333"/>
      <c r="E196" s="333"/>
      <c r="F196" s="343"/>
      <c r="G196" s="333"/>
      <c r="H196" s="333"/>
      <c r="I196" s="333"/>
      <c r="J196" s="333"/>
      <c r="K196" s="323"/>
    </row>
    <row r="197" s="1" customFormat="1" ht="18.75" customHeight="1">
      <c r="B197" s="323"/>
      <c r="C197" s="333"/>
      <c r="D197" s="333"/>
      <c r="E197" s="333"/>
      <c r="F197" s="343"/>
      <c r="G197" s="333"/>
      <c r="H197" s="333"/>
      <c r="I197" s="333"/>
      <c r="J197" s="333"/>
      <c r="K197" s="323"/>
    </row>
    <row r="198" s="1" customFormat="1" ht="18.75" customHeight="1">
      <c r="B198" s="295"/>
      <c r="C198" s="295"/>
      <c r="D198" s="295"/>
      <c r="E198" s="295"/>
      <c r="F198" s="295"/>
      <c r="G198" s="295"/>
      <c r="H198" s="295"/>
      <c r="I198" s="295"/>
      <c r="J198" s="295"/>
      <c r="K198" s="295"/>
    </row>
    <row r="199" s="1" customFormat="1" ht="13.5">
      <c r="B199" s="274"/>
      <c r="C199" s="275"/>
      <c r="D199" s="275"/>
      <c r="E199" s="275"/>
      <c r="F199" s="275"/>
      <c r="G199" s="275"/>
      <c r="H199" s="275"/>
      <c r="I199" s="275"/>
      <c r="J199" s="275"/>
      <c r="K199" s="276"/>
    </row>
    <row r="200" s="1" customFormat="1" ht="21">
      <c r="B200" s="277"/>
      <c r="C200" s="278" t="s">
        <v>909</v>
      </c>
      <c r="D200" s="278"/>
      <c r="E200" s="278"/>
      <c r="F200" s="278"/>
      <c r="G200" s="278"/>
      <c r="H200" s="278"/>
      <c r="I200" s="278"/>
      <c r="J200" s="278"/>
      <c r="K200" s="279"/>
    </row>
    <row r="201" s="1" customFormat="1" ht="25.5" customHeight="1">
      <c r="B201" s="277"/>
      <c r="C201" s="357" t="s">
        <v>910</v>
      </c>
      <c r="D201" s="357"/>
      <c r="E201" s="357"/>
      <c r="F201" s="357" t="s">
        <v>911</v>
      </c>
      <c r="G201" s="358"/>
      <c r="H201" s="357" t="s">
        <v>912</v>
      </c>
      <c r="I201" s="357"/>
      <c r="J201" s="357"/>
      <c r="K201" s="279"/>
    </row>
    <row r="202" s="1" customFormat="1" ht="5.25" customHeight="1">
      <c r="B202" s="312"/>
      <c r="C202" s="307"/>
      <c r="D202" s="307"/>
      <c r="E202" s="307"/>
      <c r="F202" s="307"/>
      <c r="G202" s="333"/>
      <c r="H202" s="307"/>
      <c r="I202" s="307"/>
      <c r="J202" s="307"/>
      <c r="K202" s="335"/>
    </row>
    <row r="203" s="1" customFormat="1" ht="15" customHeight="1">
      <c r="B203" s="312"/>
      <c r="C203" s="287" t="s">
        <v>902</v>
      </c>
      <c r="D203" s="287"/>
      <c r="E203" s="287"/>
      <c r="F203" s="310" t="s">
        <v>46</v>
      </c>
      <c r="G203" s="287"/>
      <c r="H203" s="287" t="s">
        <v>913</v>
      </c>
      <c r="I203" s="287"/>
      <c r="J203" s="287"/>
      <c r="K203" s="335"/>
    </row>
    <row r="204" s="1" customFormat="1" ht="15" customHeight="1">
      <c r="B204" s="312"/>
      <c r="C204" s="287"/>
      <c r="D204" s="287"/>
      <c r="E204" s="287"/>
      <c r="F204" s="310" t="s">
        <v>47</v>
      </c>
      <c r="G204" s="287"/>
      <c r="H204" s="287" t="s">
        <v>914</v>
      </c>
      <c r="I204" s="287"/>
      <c r="J204" s="287"/>
      <c r="K204" s="335"/>
    </row>
    <row r="205" s="1" customFormat="1" ht="15" customHeight="1">
      <c r="B205" s="312"/>
      <c r="C205" s="287"/>
      <c r="D205" s="287"/>
      <c r="E205" s="287"/>
      <c r="F205" s="310" t="s">
        <v>50</v>
      </c>
      <c r="G205" s="287"/>
      <c r="H205" s="287" t="s">
        <v>915</v>
      </c>
      <c r="I205" s="287"/>
      <c r="J205" s="287"/>
      <c r="K205" s="335"/>
    </row>
    <row r="206" s="1" customFormat="1" ht="15" customHeight="1">
      <c r="B206" s="312"/>
      <c r="C206" s="287"/>
      <c r="D206" s="287"/>
      <c r="E206" s="287"/>
      <c r="F206" s="310" t="s">
        <v>48</v>
      </c>
      <c r="G206" s="287"/>
      <c r="H206" s="287" t="s">
        <v>916</v>
      </c>
      <c r="I206" s="287"/>
      <c r="J206" s="287"/>
      <c r="K206" s="335"/>
    </row>
    <row r="207" s="1" customFormat="1" ht="15" customHeight="1">
      <c r="B207" s="312"/>
      <c r="C207" s="287"/>
      <c r="D207" s="287"/>
      <c r="E207" s="287"/>
      <c r="F207" s="310" t="s">
        <v>49</v>
      </c>
      <c r="G207" s="287"/>
      <c r="H207" s="287" t="s">
        <v>917</v>
      </c>
      <c r="I207" s="287"/>
      <c r="J207" s="287"/>
      <c r="K207" s="335"/>
    </row>
    <row r="208" s="1" customFormat="1" ht="15" customHeight="1">
      <c r="B208" s="312"/>
      <c r="C208" s="287"/>
      <c r="D208" s="287"/>
      <c r="E208" s="287"/>
      <c r="F208" s="310"/>
      <c r="G208" s="287"/>
      <c r="H208" s="287"/>
      <c r="I208" s="287"/>
      <c r="J208" s="287"/>
      <c r="K208" s="335"/>
    </row>
    <row r="209" s="1" customFormat="1" ht="15" customHeight="1">
      <c r="B209" s="312"/>
      <c r="C209" s="287" t="s">
        <v>856</v>
      </c>
      <c r="D209" s="287"/>
      <c r="E209" s="287"/>
      <c r="F209" s="310" t="s">
        <v>82</v>
      </c>
      <c r="G209" s="287"/>
      <c r="H209" s="287" t="s">
        <v>918</v>
      </c>
      <c r="I209" s="287"/>
      <c r="J209" s="287"/>
      <c r="K209" s="335"/>
    </row>
    <row r="210" s="1" customFormat="1" ht="15" customHeight="1">
      <c r="B210" s="312"/>
      <c r="C210" s="287"/>
      <c r="D210" s="287"/>
      <c r="E210" s="287"/>
      <c r="F210" s="310" t="s">
        <v>751</v>
      </c>
      <c r="G210" s="287"/>
      <c r="H210" s="287" t="s">
        <v>752</v>
      </c>
      <c r="I210" s="287"/>
      <c r="J210" s="287"/>
      <c r="K210" s="335"/>
    </row>
    <row r="211" s="1" customFormat="1" ht="15" customHeight="1">
      <c r="B211" s="312"/>
      <c r="C211" s="287"/>
      <c r="D211" s="287"/>
      <c r="E211" s="287"/>
      <c r="F211" s="310" t="s">
        <v>749</v>
      </c>
      <c r="G211" s="287"/>
      <c r="H211" s="287" t="s">
        <v>919</v>
      </c>
      <c r="I211" s="287"/>
      <c r="J211" s="287"/>
      <c r="K211" s="335"/>
    </row>
    <row r="212" s="1" customFormat="1" ht="15" customHeight="1">
      <c r="B212" s="359"/>
      <c r="C212" s="287"/>
      <c r="D212" s="287"/>
      <c r="E212" s="287"/>
      <c r="F212" s="310" t="s">
        <v>753</v>
      </c>
      <c r="G212" s="348"/>
      <c r="H212" s="339" t="s">
        <v>754</v>
      </c>
      <c r="I212" s="339"/>
      <c r="J212" s="339"/>
      <c r="K212" s="360"/>
    </row>
    <row r="213" s="1" customFormat="1" ht="15" customHeight="1">
      <c r="B213" s="359"/>
      <c r="C213" s="287"/>
      <c r="D213" s="287"/>
      <c r="E213" s="287"/>
      <c r="F213" s="310" t="s">
        <v>755</v>
      </c>
      <c r="G213" s="348"/>
      <c r="H213" s="339" t="s">
        <v>920</v>
      </c>
      <c r="I213" s="339"/>
      <c r="J213" s="339"/>
      <c r="K213" s="360"/>
    </row>
    <row r="214" s="1" customFormat="1" ht="15" customHeight="1">
      <c r="B214" s="359"/>
      <c r="C214" s="287"/>
      <c r="D214" s="287"/>
      <c r="E214" s="287"/>
      <c r="F214" s="310"/>
      <c r="G214" s="348"/>
      <c r="H214" s="339"/>
      <c r="I214" s="339"/>
      <c r="J214" s="339"/>
      <c r="K214" s="360"/>
    </row>
    <row r="215" s="1" customFormat="1" ht="15" customHeight="1">
      <c r="B215" s="359"/>
      <c r="C215" s="287" t="s">
        <v>880</v>
      </c>
      <c r="D215" s="287"/>
      <c r="E215" s="287"/>
      <c r="F215" s="310">
        <v>1</v>
      </c>
      <c r="G215" s="348"/>
      <c r="H215" s="339" t="s">
        <v>921</v>
      </c>
      <c r="I215" s="339"/>
      <c r="J215" s="339"/>
      <c r="K215" s="360"/>
    </row>
    <row r="216" s="1" customFormat="1" ht="15" customHeight="1">
      <c r="B216" s="359"/>
      <c r="C216" s="287"/>
      <c r="D216" s="287"/>
      <c r="E216" s="287"/>
      <c r="F216" s="310">
        <v>2</v>
      </c>
      <c r="G216" s="348"/>
      <c r="H216" s="339" t="s">
        <v>922</v>
      </c>
      <c r="I216" s="339"/>
      <c r="J216" s="339"/>
      <c r="K216" s="360"/>
    </row>
    <row r="217" s="1" customFormat="1" ht="15" customHeight="1">
      <c r="B217" s="359"/>
      <c r="C217" s="287"/>
      <c r="D217" s="287"/>
      <c r="E217" s="287"/>
      <c r="F217" s="310">
        <v>3</v>
      </c>
      <c r="G217" s="348"/>
      <c r="H217" s="339" t="s">
        <v>923</v>
      </c>
      <c r="I217" s="339"/>
      <c r="J217" s="339"/>
      <c r="K217" s="360"/>
    </row>
    <row r="218" s="1" customFormat="1" ht="15" customHeight="1">
      <c r="B218" s="359"/>
      <c r="C218" s="287"/>
      <c r="D218" s="287"/>
      <c r="E218" s="287"/>
      <c r="F218" s="310">
        <v>4</v>
      </c>
      <c r="G218" s="348"/>
      <c r="H218" s="339" t="s">
        <v>924</v>
      </c>
      <c r="I218" s="339"/>
      <c r="J218" s="339"/>
      <c r="K218" s="360"/>
    </row>
    <row r="219" s="1" customFormat="1" ht="12.75" customHeight="1">
      <c r="B219" s="361"/>
      <c r="C219" s="362"/>
      <c r="D219" s="362"/>
      <c r="E219" s="362"/>
      <c r="F219" s="362"/>
      <c r="G219" s="362"/>
      <c r="H219" s="362"/>
      <c r="I219" s="362"/>
      <c r="J219" s="362"/>
      <c r="K219" s="363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Procházka</dc:creator>
  <cp:lastModifiedBy>Jan Procházka</cp:lastModifiedBy>
  <dcterms:created xsi:type="dcterms:W3CDTF">2025-01-09T09:23:31Z</dcterms:created>
  <dcterms:modified xsi:type="dcterms:W3CDTF">2025-01-09T09:23:36Z</dcterms:modified>
</cp:coreProperties>
</file>